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<sst xmlns="http://schemas.openxmlformats.org/spreadsheetml/2006/main" count="337" uniqueCount="90">
  <si>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</si>
  <si>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</si>
  <si>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</si>
  <si>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</si>
  <si>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</si>
  <si>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</si>
  <si>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</si>
  <si>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</si>
  <si>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</si>
  <si>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</si>
  <si>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</si>
  <si>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</si>
  <si>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</si>
  <si>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</si>
  <si>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</si>
  <si>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</si>
  <si>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</si>
  <si>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</si>
  <si>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</si>
  <si>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</si>
  <si>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</si>
  <si>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</si>
  <si>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</si>
  <si>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</si>
  <si>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</si>
  <si>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</si>
  <si>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</si>
  <si>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</si>
  <si>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</si>
  <si>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</si>
  <si>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</si>
  <si>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</si>
  <si>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</si>
  <si>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</si>
  <si>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</si>
  <si>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</si>
  <si>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</si>
  <si>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</si>
  <si>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</si>
  <si>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</si>
  <si>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</si>
  <si>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</si>
  <si>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</si>
  <si>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</si>
  <si>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</si>
  <si>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</si>
  <si>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</si>
  <si>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</si>
  <si>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</si>
  <si>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</si>
  <si>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</si>
  <si>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</si>
  <si>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</si>
  <si>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</si>
  <si>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</si>
  <si>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</si>
  <si>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</si>
  <si>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</si>
  <si>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</si>
  <si>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</si>
  <si>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</si>
  <si>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</si>
  <si>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</si>
  <si>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</si>
  <si>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</si>
  <si>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</si>
  <si>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</si>
  <si>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</si>
  <si>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</si>
  <si>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</si>
  <si>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</si>
  <si>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</si>
  <si>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</si>
  <si>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</si>
  <si>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</si>
  <si>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</si>
  <si>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</si>
  <si>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</si>
  <si>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</si>
  <si>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</si>
  <si>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</si>
  <si>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</si>
  <si>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7</t>
  </si>
  <si>
    <t>1</t>
  </si>
  <si>
    <t>СВОДКА ПО НАДОЮ МОЛОКА ЗА 20.04.2022 года</t>
  </si>
  <si>
    <t>139</t>
  </si>
  <si>
    <t>130</t>
  </si>
  <si>
    <t>31</t>
  </si>
  <si>
    <t>387</t>
  </si>
  <si>
    <t>3,39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</si>
</sst>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K26" sqref="K2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61</v>
      </c>
      <c r="D4" s="112" t="s">
        <v>2</v>
      </c>
      <c r="E4" s="113"/>
      <c r="F4" s="113"/>
      <c r="G4" s="113"/>
      <c r="H4" s="113"/>
      <c r="I4" s="114"/>
      <c r="J4" s="108" t="s">
        <v>60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53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69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12</v>
      </c>
    </row>
    <row r="5" spans="1:194" ht="53.25" customHeight="1" thickBot="1">
      <c r="A5" s="109"/>
      <c r="B5" s="111"/>
      <c r="C5" s="109"/>
      <c r="D5" s="121" t="s">
        <v>58</v>
      </c>
      <c r="E5" s="122"/>
      <c r="F5" s="121" t="s">
        <v>59</v>
      </c>
      <c r="G5" s="122"/>
      <c r="H5" s="121" t="s">
        <v>64</v>
      </c>
      <c r="I5" s="122"/>
      <c r="J5" s="109"/>
      <c r="K5" s="116"/>
      <c r="L5" s="109"/>
      <c r="M5" s="109"/>
      <c r="N5" s="9" t="s">
        <v>57</v>
      </c>
      <c r="O5" s="9" t="s">
        <v>48</v>
      </c>
      <c r="P5" s="109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6"/>
      <c r="W5" s="105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ht="23.25" customHeight="1" thickBot="1">
      <c r="A6" s="56" t="s">
        <v>19</v>
      </c>
      <c r="B6" s="57">
        <v>905</v>
      </c>
      <c r="C6" s="39">
        <v>26081</v>
      </c>
      <c r="D6" s="39">
        <v>247</v>
      </c>
      <c r="E6" s="39">
        <v>223</v>
      </c>
      <c r="F6" s="39">
        <v>236</v>
      </c>
      <c r="G6" s="39">
        <v>207</v>
      </c>
      <c r="H6" s="39">
        <v>271</v>
      </c>
      <c r="I6" s="39">
        <v>233</v>
      </c>
      <c r="J6" s="39">
        <v>28298</v>
      </c>
      <c r="K6" s="58">
        <v>94</v>
      </c>
      <c r="L6" s="13">
        <v>4.0999999999999996</v>
      </c>
      <c r="M6" s="59" t="s">
        <v>89</v>
      </c>
      <c r="N6" s="40">
        <v>27.3</v>
      </c>
      <c r="O6" s="60">
        <v>24.8</v>
      </c>
      <c r="P6" s="39">
        <f>H6</f>
        <v>271</v>
      </c>
      <c r="Q6" s="61">
        <v>75</v>
      </c>
      <c r="R6" s="62" t="s">
        <v>42</v>
      </c>
      <c r="S6" s="57">
        <v>82</v>
      </c>
      <c r="T6" s="63">
        <v>22</v>
      </c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5300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14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03" customFormat="1" ht="21" customHeight="1" thickBot="1">
      <c r="A8" s="56" t="s">
        <v>23</v>
      </c>
      <c r="B8" s="57">
        <v>250</v>
      </c>
      <c r="C8" s="68">
        <v>1424</v>
      </c>
      <c r="D8" s="39">
        <v>17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1364</v>
      </c>
      <c r="K8" s="58">
        <v>93</v>
      </c>
      <c r="L8" s="13">
        <v>3.8</v>
      </c>
      <c r="M8" s="59" t="s">
        <v>24</v>
      </c>
      <c r="N8" s="40">
        <f>D8/B8*100</f>
        <v>6.8000000000000007</v>
      </c>
      <c r="O8" s="60">
        <v>8.4</v>
      </c>
      <c r="P8" s="39">
        <f>H8</f>
        <v>16</v>
      </c>
      <c r="Q8" s="61">
        <v>2</v>
      </c>
      <c r="R8" s="62"/>
      <c r="S8" s="57">
        <v>7</v>
      </c>
      <c r="T8" s="63">
        <v>3</v>
      </c>
      <c r="U8" s="64">
        <v>13</v>
      </c>
      <c r="V8" s="65" t="s">
        <v>80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570</v>
      </c>
      <c r="DH8" s="67"/>
      <c r="DI8" s="67"/>
      <c r="DJ8" s="67"/>
      <c r="DK8" s="1" t="s">
        <v>25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27505</v>
      </c>
      <c r="D9" s="72">
        <f t="shared" si="0"/>
        <v>264</v>
      </c>
      <c r="E9" s="16">
        <f t="shared" si="0"/>
        <v>260</v>
      </c>
      <c r="F9" s="16">
        <f t="shared" si="0"/>
        <v>252</v>
      </c>
      <c r="G9" s="16">
        <f t="shared" si="0"/>
        <v>238</v>
      </c>
      <c r="H9" s="16">
        <f t="shared" si="0"/>
        <v>287</v>
      </c>
      <c r="I9" s="16">
        <f t="shared" si="0"/>
        <v>265</v>
      </c>
      <c r="J9" s="70">
        <f t="shared" si="0"/>
        <v>29662</v>
      </c>
      <c r="K9" s="17">
        <f>F9/D9*100</f>
        <v>95.454545454545453</v>
      </c>
      <c r="L9" s="13">
        <f>H9*3.4/F9</f>
        <v>3.8722222222222222</v>
      </c>
      <c r="M9" s="73">
        <f>(M6+M7+M8)/2</f>
        <v>3.27</v>
      </c>
      <c r="N9" s="55">
        <f>D9/B9*100</f>
        <v>22.857142857142858</v>
      </c>
      <c r="O9" s="55">
        <v>18</v>
      </c>
      <c r="P9" s="16">
        <f t="shared" ref="P9:U9" si="1">P6+P7+P8</f>
        <v>287</v>
      </c>
      <c r="Q9" s="16">
        <f>Q8+Q7+Q6</f>
        <v>77</v>
      </c>
      <c r="R9" s="16">
        <f>R8+R7+R6</f>
        <v>3</v>
      </c>
      <c r="S9" s="16">
        <f>S8+S7+S6</f>
        <v>89</v>
      </c>
      <c r="T9" s="16">
        <f>T8+T7+T6</f>
        <v>25</v>
      </c>
      <c r="U9" s="16">
        <f t="shared" si="1"/>
        <v>297</v>
      </c>
      <c r="V9" s="18" t="s">
        <v>80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5870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27</v>
      </c>
      <c r="B10" s="39">
        <v>410</v>
      </c>
      <c r="C10" s="82">
        <v>6007</v>
      </c>
      <c r="D10" s="57">
        <v>70</v>
      </c>
      <c r="E10" s="57">
        <v>73</v>
      </c>
      <c r="F10" s="57">
        <v>55</v>
      </c>
      <c r="G10" s="57">
        <v>57</v>
      </c>
      <c r="H10" s="57">
        <v>61</v>
      </c>
      <c r="I10" s="57">
        <v>65</v>
      </c>
      <c r="J10" s="39">
        <v>5214</v>
      </c>
      <c r="K10" s="17">
        <v>79</v>
      </c>
      <c r="L10" s="13">
        <v>3.8</v>
      </c>
      <c r="M10" s="83">
        <v>3.2</v>
      </c>
      <c r="N10" s="40">
        <v>17</v>
      </c>
      <c r="O10" s="60">
        <v>17.8</v>
      </c>
      <c r="P10" s="39">
        <f t="shared" ref="P10:P17" si="2">H10</f>
        <v>61</v>
      </c>
      <c r="Q10" s="61">
        <v>18</v>
      </c>
      <c r="R10" s="39"/>
      <c r="S10" s="74" t="s">
        <v>76</v>
      </c>
      <c r="T10" s="75" t="s">
        <v>42</v>
      </c>
      <c r="U10" s="76" t="s">
        <v>70</v>
      </c>
      <c r="V10" s="65"/>
      <c r="W10" s="74" t="s">
        <v>72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1400</v>
      </c>
      <c r="DH10" s="67"/>
      <c r="DI10" s="67"/>
      <c r="DJ10" s="77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4" t="s">
        <v>28</v>
      </c>
      <c r="B11" s="82">
        <v>86</v>
      </c>
      <c r="C11" s="82">
        <v>889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783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2</v>
      </c>
      <c r="R11" s="87"/>
      <c r="S11" s="22" t="s">
        <v>81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2" t="s">
        <v>30</v>
      </c>
      <c r="B13" s="82">
        <v>120</v>
      </c>
      <c r="C13" s="82">
        <v>2068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1728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>
        <v>1</v>
      </c>
      <c r="R13" s="82"/>
      <c r="S13" s="22" t="s">
        <v>77</v>
      </c>
      <c r="T13" s="88" t="s">
        <v>77</v>
      </c>
      <c r="U13" s="88" t="s">
        <v>78</v>
      </c>
      <c r="V13" s="22"/>
      <c r="W13" s="22" t="s">
        <v>67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32</v>
      </c>
      <c r="B14" s="39">
        <v>105</v>
      </c>
      <c r="C14" s="39">
        <v>1211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1071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79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s="103" customFormat="1" ht="16.5" customHeight="1" thickBot="1">
      <c r="A16" s="15" t="s">
        <v>35</v>
      </c>
      <c r="B16" s="39">
        <v>215</v>
      </c>
      <c r="C16" s="39">
        <v>1577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1249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82</v>
      </c>
      <c r="T16" s="75"/>
      <c r="U16" s="75" t="s">
        <v>68</v>
      </c>
      <c r="V16" s="74"/>
      <c r="W16" s="74" t="s">
        <v>73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37</v>
      </c>
      <c r="B17" s="39">
        <v>115</v>
      </c>
      <c r="C17" s="39">
        <v>435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313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74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39</v>
      </c>
      <c r="B18" s="57">
        <v>80</v>
      </c>
      <c r="C18" s="57">
        <v>221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107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40</v>
      </c>
      <c r="B19" s="39">
        <v>104</v>
      </c>
      <c r="C19" s="39">
        <v>512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396</v>
      </c>
      <c r="K19" s="17">
        <f t="shared" si="4"/>
        <v>71.428571428571431</v>
      </c>
      <c r="L19" s="13">
        <f t="shared" si="5"/>
        <v>4.08</v>
      </c>
      <c r="M19" s="78" t="s">
        <v>21</v>
      </c>
      <c r="N19" s="40">
        <f t="shared" si="3"/>
        <v>6.7307692307692308</v>
      </c>
      <c r="O19" s="60">
        <v>8.1</v>
      </c>
      <c r="P19" s="98">
        <f t="shared" si="6"/>
        <v>6</v>
      </c>
      <c r="Q19" s="39"/>
      <c r="R19" s="39"/>
      <c r="S19" s="74" t="s">
        <v>79</v>
      </c>
      <c r="T19" s="75"/>
      <c r="U19" s="75"/>
      <c r="V19" s="74"/>
      <c r="W19" s="74" t="s">
        <v>75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71</v>
      </c>
      <c r="B20" s="39">
        <v>60</v>
      </c>
      <c r="C20" s="39">
        <v>438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350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56</v>
      </c>
      <c r="B21" s="39">
        <v>25</v>
      </c>
      <c r="C21" s="39">
        <v>239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161</v>
      </c>
      <c r="K21" s="17">
        <f t="shared" si="4"/>
        <v>75</v>
      </c>
      <c r="L21" s="13">
        <f t="shared" si="5"/>
        <v>3.4</v>
      </c>
      <c r="M21" s="78" t="s">
        <v>42</v>
      </c>
      <c r="N21" s="40">
        <f t="shared" si="3"/>
        <v>16</v>
      </c>
      <c r="O21" s="60">
        <v>8.6</v>
      </c>
      <c r="P21" s="98">
        <f t="shared" si="6"/>
        <v>3</v>
      </c>
      <c r="Q21" s="39"/>
      <c r="R21" s="39"/>
      <c r="S21" s="74"/>
      <c r="T21" s="75"/>
      <c r="U21" s="75"/>
      <c r="V21" s="74"/>
      <c r="W21" s="74" t="s">
        <v>76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43</v>
      </c>
      <c r="B22" s="57">
        <v>75</v>
      </c>
      <c r="C22" s="57">
        <v>1093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1059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41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51</v>
      </c>
      <c r="B23" s="57">
        <v>50</v>
      </c>
      <c r="C23" s="57">
        <v>112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108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15095</v>
      </c>
      <c r="D24" s="42">
        <f>D10+D11+D12+D13+D14+D15+D16+D17+D18+D19+D20+D21+D22+D23</f>
        <v>166</v>
      </c>
      <c r="E24" s="42">
        <f t="shared" ref="E24:I24" si="10">E10+E11+E12+E13+E14+E15+E16+E17+E18+E19+E20+E21+E22+E23</f>
        <v>172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147</v>
      </c>
      <c r="J24" s="42">
        <f>J23+J22+J21+J20+J19+J18+J17+J16+J15+J14+J13+J11+J10</f>
        <v>12742</v>
      </c>
      <c r="K24" s="17">
        <f t="shared" si="4"/>
        <v>78.915662650602414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11.487889273356402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23</v>
      </c>
      <c r="R24" s="45">
        <f t="shared" ref="R24" si="11">R10+R11+R12+R13+R14+R15+R16+R17+R18+R19+R20+R21+R23</f>
        <v>0</v>
      </c>
      <c r="S24" s="45">
        <f>S23+S22+S21+S20+S19+S18+S17+S16+S15+S14+S13+S12+S11+S10</f>
        <v>54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7100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42600</v>
      </c>
      <c r="D25" s="16">
        <f>D24+D9</f>
        <v>430</v>
      </c>
      <c r="E25" s="16">
        <f>E24+E9</f>
        <v>432</v>
      </c>
      <c r="F25" s="25">
        <f t="shared" si="14"/>
        <v>383</v>
      </c>
      <c r="G25" s="25">
        <f t="shared" si="14"/>
        <v>372</v>
      </c>
      <c r="H25" s="16">
        <f t="shared" si="14"/>
        <v>427</v>
      </c>
      <c r="I25" s="16">
        <f t="shared" si="14"/>
        <v>412</v>
      </c>
      <c r="J25" s="16">
        <f>J24+J9</f>
        <v>42404</v>
      </c>
      <c r="K25" s="17">
        <f t="shared" si="4"/>
        <v>89.069767441860463</v>
      </c>
      <c r="L25" s="13">
        <f>H25*3.4/F25</f>
        <v>3.7906005221932113</v>
      </c>
      <c r="M25" s="26">
        <f>(M9+M24)/2</f>
        <v>3.1804545454545456</v>
      </c>
      <c r="N25" s="27">
        <f>D25/B25*100</f>
        <v>16.538461538461537</v>
      </c>
      <c r="O25" s="27">
        <v>15.6</v>
      </c>
      <c r="P25" s="28">
        <f>P24+P9</f>
        <v>427</v>
      </c>
      <c r="Q25" s="16">
        <f>Q24+Q9</f>
        <v>100</v>
      </c>
      <c r="R25" s="16">
        <f>R24+R9</f>
        <v>3</v>
      </c>
      <c r="S25" s="16">
        <f t="shared" ref="S25:U25" si="15">S9+S24</f>
        <v>143</v>
      </c>
      <c r="T25" s="16">
        <f t="shared" si="15"/>
        <v>32</v>
      </c>
      <c r="U25" s="16">
        <f t="shared" si="15"/>
        <v>474</v>
      </c>
      <c r="V25" s="18" t="s">
        <v>80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12970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5">
        <f>D25-E25</f>
        <v>-2</v>
      </c>
      <c r="E26" s="126"/>
      <c r="F26" s="125">
        <f>F25-G25</f>
        <v>11</v>
      </c>
      <c r="G26" s="126"/>
      <c r="H26" s="127">
        <f>H25-I25</f>
        <v>15</v>
      </c>
      <c r="I26" s="128"/>
      <c r="J26" s="33"/>
      <c r="K26" s="34"/>
      <c r="L26" s="21" t="s">
        <v>29</v>
      </c>
      <c r="M26" s="21"/>
      <c r="N26" s="21"/>
      <c r="O26" s="21"/>
      <c r="P26" s="35"/>
      <c r="Q26" s="22" t="s">
        <v>85</v>
      </c>
      <c r="R26" s="22" t="s">
        <v>83</v>
      </c>
      <c r="S26" s="22" t="s">
        <v>86</v>
      </c>
      <c r="T26" s="22" t="s">
        <v>87</v>
      </c>
      <c r="U26" s="22" t="s">
        <v>88</v>
      </c>
      <c r="V26" s="22" t="s">
        <v>80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14200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2022-04-18T03:02:47Z</cp:lastPrinted>
  <dcterms:created xsi:type="dcterms:W3CDTF">2020-08-31T08:55:27Z</dcterms:created>
  <dcterms:modified xsi:type="dcterms:W3CDTF">2022-04-21T03:15:19Z</dcterms:modified>
</cp:coreProperties>
</file>