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<sst xmlns="http://schemas.openxmlformats.org/spreadsheetml/2006/main" count="326" uniqueCount="86">
  <si>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</si>
  <si>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</si>
  <si>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</si>
  <si>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</si>
  <si>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</si>
  <si>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</si>
  <si>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</si>
  <si>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</si>
  <si>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</si>
  <si>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</si>
  <si>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</si>
  <si>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</si>
  <si>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</si>
  <si>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</si>
  <si>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</si>
  <si>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</si>
  <si>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</si>
  <si>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</si>
  <si>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</si>
  <si>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</si>
  <si>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</si>
  <si>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</si>
  <si>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</si>
  <si>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</si>
  <si>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</si>
  <si>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</si>
  <si>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</si>
  <si>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</si>
  <si>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</si>
  <si>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</si>
  <si>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</si>
  <si>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</si>
  <si>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</si>
  <si>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</si>
  <si>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</si>
  <si>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</si>
  <si>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</si>
  <si>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</si>
  <si>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</si>
  <si>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</si>
  <si>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</si>
  <si>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</si>
  <si>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</si>
  <si>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</si>
  <si>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</si>
  <si>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</si>
  <si>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</si>
  <si>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</si>
  <si>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</si>
  <si>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</si>
  <si>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</si>
  <si>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</si>
  <si>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</si>
  <si>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</si>
  <si>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</si>
  <si>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</si>
  <si>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</si>
  <si>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</si>
  <si>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</si>
  <si>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</si>
  <si>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</si>
  <si>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</si>
  <si>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</si>
  <si>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</si>
  <si>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</si>
  <si>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</si>
  <si>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</si>
  <si>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</si>
  <si>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</si>
  <si>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</si>
  <si>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</si>
  <si>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</si>
  <si>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</si>
  <si>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</si>
  <si>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</si>
  <si>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</si>
  <si>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</si>
  <si>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34</t>
  </si>
  <si>
    <t>5</t>
  </si>
  <si>
    <t>1</t>
  </si>
  <si>
    <t>3,41</t>
  </si>
  <si>
    <t>18</t>
  </si>
  <si>
    <t>СВОДКА ПО НАДОЮ МОЛОКА ЗА 15.06.2022 года</t>
  </si>
  <si>
    <t>55</t>
  </si>
  <si>
    <t>160</t>
  </si>
  <si>
    <t>425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</si>
</sst>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4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76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905</v>
      </c>
      <c r="C6" s="39">
        <v>40316</v>
      </c>
      <c r="D6" s="39">
        <v>244</v>
      </c>
      <c r="E6" s="39">
        <v>203</v>
      </c>
      <c r="F6" s="39">
        <v>234</v>
      </c>
      <c r="G6" s="39">
        <v>186</v>
      </c>
      <c r="H6" s="39">
        <v>260</v>
      </c>
      <c r="I6" s="39">
        <v>209</v>
      </c>
      <c r="J6" s="39">
        <v>43538</v>
      </c>
      <c r="K6" s="59">
        <v>94</v>
      </c>
      <c r="L6" s="13">
        <v>4</v>
      </c>
      <c r="M6" s="60" t="s">
        <v>80</v>
      </c>
      <c r="N6" s="40">
        <v>26.9</v>
      </c>
      <c r="O6" s="61">
        <v>22.4</v>
      </c>
      <c r="P6" s="39">
        <f>H6</f>
        <v>260</v>
      </c>
      <c r="Q6" s="62">
        <v>36</v>
      </c>
      <c r="R6" s="63" t="s">
        <v>79</v>
      </c>
      <c r="S6" s="58">
        <v>24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20</v>
      </c>
      <c r="H7" s="39"/>
      <c r="I7" s="39">
        <v>20</v>
      </c>
      <c r="J7" s="39"/>
      <c r="K7" s="59"/>
      <c r="L7" s="13"/>
      <c r="M7" s="60"/>
      <c r="N7" s="40"/>
      <c r="O7" s="61">
        <v>14.9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3059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2260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43375</v>
      </c>
      <c r="D9" s="73">
        <f t="shared" si="0"/>
        <v>264</v>
      </c>
      <c r="E9" s="16">
        <f t="shared" si="0"/>
        <v>252</v>
      </c>
      <c r="F9" s="16">
        <f t="shared" si="0"/>
        <v>250</v>
      </c>
      <c r="G9" s="16">
        <f t="shared" si="0"/>
        <v>229</v>
      </c>
      <c r="H9" s="16">
        <f t="shared" si="0"/>
        <v>276</v>
      </c>
      <c r="I9" s="16">
        <f t="shared" si="0"/>
        <v>253</v>
      </c>
      <c r="J9" s="71">
        <f t="shared" si="0"/>
        <v>45798</v>
      </c>
      <c r="K9" s="17">
        <f>F9/D9*100</f>
        <v>94.696969696969703</v>
      </c>
      <c r="L9" s="13">
        <f>H9*3.4/F9</f>
        <v>3.7536</v>
      </c>
      <c r="M9" s="74">
        <f>(M6+M7+M8)/2</f>
        <v>3.2800000000000002</v>
      </c>
      <c r="N9" s="75">
        <f>D9/B9*100</f>
        <v>22.857142857142858</v>
      </c>
      <c r="O9" s="75">
        <v>19.5</v>
      </c>
      <c r="P9" s="16">
        <f>P6+P7+P8</f>
        <v>276</v>
      </c>
      <c r="Q9" s="16">
        <f>Q8+Q7+Q6</f>
        <v>36</v>
      </c>
      <c r="R9" s="16">
        <f>R8+R7+R6</f>
        <v>1</v>
      </c>
      <c r="S9" s="16">
        <f>S8+S7+S6</f>
        <v>24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10182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8467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7</v>
      </c>
      <c r="R10" s="39"/>
      <c r="S10" s="78" t="s">
        <v>81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1650</v>
      </c>
      <c r="DH10" s="68"/>
      <c r="DI10" s="68"/>
      <c r="DJ10" s="81">
        <v>0</v>
      </c>
      <c r="DN10" s="103"/>
    </row>
    <row r="11" spans="1:194" ht="21" customHeight="1" thickBot="1">
      <c r="A11" s="82" t="s">
        <v>27</v>
      </c>
      <c r="B11" s="76">
        <v>86</v>
      </c>
      <c r="C11" s="76">
        <v>1415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1313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3192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2591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77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1875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1669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2411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2056</v>
      </c>
      <c r="K16" s="17">
        <f t="shared" si="3"/>
        <v>95</v>
      </c>
      <c r="L16" s="13">
        <f>H16*3.4/F16</f>
        <v>3.4</v>
      </c>
      <c r="M16" s="84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5</v>
      </c>
      <c r="R16" s="39"/>
      <c r="S16" s="78" t="s">
        <v>78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787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559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75</v>
      </c>
      <c r="C18" s="58">
        <v>271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190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1020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738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743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570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490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367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80</v>
      </c>
      <c r="C22" s="58">
        <v>2021</v>
      </c>
      <c r="D22" s="39">
        <v>13</v>
      </c>
      <c r="E22" s="39">
        <v>9</v>
      </c>
      <c r="F22" s="39">
        <v>11</v>
      </c>
      <c r="G22" s="39">
        <v>8</v>
      </c>
      <c r="H22" s="39">
        <v>12</v>
      </c>
      <c r="I22" s="39">
        <v>9</v>
      </c>
      <c r="J22" s="39">
        <v>1656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322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218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25022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132</v>
      </c>
      <c r="G24" s="42">
        <f>G23+G22+G21+G20+G19+G18+G17+G16+G15+G14+G13+G11+G10</f>
        <v>147</v>
      </c>
      <c r="H24" s="42">
        <f>H23+H22+H21+H20+H19+H18+H17+H16+H15+H14+H13+H12+H11+H10</f>
        <v>141</v>
      </c>
      <c r="I24" s="42">
        <f>I10+I11+I12+I13+I14+I15+I16+I17+I18+I19+I20+I21+I22+I23</f>
        <v>159</v>
      </c>
      <c r="J24" s="42">
        <f>J23+J22+J21+J20+J19+J18+J17+J16+J15+J14+J13+J11+J10</f>
        <v>20597</v>
      </c>
      <c r="K24" s="17">
        <f t="shared" si="3"/>
        <v>79.518072289156621</v>
      </c>
      <c r="L24" s="13">
        <f>H24*3.4/F24</f>
        <v>3.6318181818181818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141</v>
      </c>
      <c r="Q24" s="45">
        <f>Q10+Q11+Q12+Q13+Q14+Q15+Q16+Q17+Q18+Q19+Q20+Q21+Q22+Q23</f>
        <v>12</v>
      </c>
      <c r="R24" s="45">
        <f>R10+R11+R12+R13+R14+R15+R16+R17+R18+R19+R20+R21+R23</f>
        <v>0</v>
      </c>
      <c r="S24" s="45">
        <f>S23+S22+S21+S20+S19+S18+S17+S16+S15+S14+S13+S12+S11+S10</f>
        <v>23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68397</v>
      </c>
      <c r="D25" s="16">
        <f>D24+D9</f>
        <v>430</v>
      </c>
      <c r="E25" s="16">
        <f>E24+E9</f>
        <v>429</v>
      </c>
      <c r="F25" s="25">
        <f t="shared" si="8"/>
        <v>382</v>
      </c>
      <c r="G25" s="25">
        <f t="shared" si="8"/>
        <v>376</v>
      </c>
      <c r="H25" s="16">
        <f t="shared" si="8"/>
        <v>417</v>
      </c>
      <c r="I25" s="16">
        <f t="shared" si="8"/>
        <v>412</v>
      </c>
      <c r="J25" s="16">
        <f>J24+J9</f>
        <v>66395</v>
      </c>
      <c r="K25" s="17">
        <f t="shared" si="3"/>
        <v>88.837209302325576</v>
      </c>
      <c r="L25" s="13">
        <f>H25*3.4/F25</f>
        <v>3.7115183246073298</v>
      </c>
      <c r="M25" s="26">
        <f>(M9+M24)/2</f>
        <v>3.1900000000000004</v>
      </c>
      <c r="N25" s="27">
        <f>D25/B25*100</f>
        <v>16.538461538461537</v>
      </c>
      <c r="O25" s="27">
        <v>15.4</v>
      </c>
      <c r="P25" s="28">
        <f>P24+P9</f>
        <v>417</v>
      </c>
      <c r="Q25" s="16">
        <f>Q24+Q9</f>
        <v>48</v>
      </c>
      <c r="R25" s="16">
        <f>R24+R9</f>
        <v>1</v>
      </c>
      <c r="S25" s="16">
        <f>S9+S24</f>
        <v>47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16020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1</v>
      </c>
      <c r="E26" s="124"/>
      <c r="F26" s="123">
        <f>F25-G25</f>
        <v>6</v>
      </c>
      <c r="G26" s="124"/>
      <c r="H26" s="125">
        <f>H25-I25</f>
        <v>5</v>
      </c>
      <c r="I26" s="126"/>
      <c r="J26" s="33"/>
      <c r="K26" s="34"/>
      <c r="L26" s="21">
        <v>0</v>
      </c>
      <c r="M26" s="21"/>
      <c r="N26" s="21"/>
      <c r="O26" s="21"/>
      <c r="P26" s="35"/>
      <c r="Q26" s="22" t="s">
        <v>83</v>
      </c>
      <c r="R26" s="22" t="s">
        <v>79</v>
      </c>
      <c r="S26" s="22" t="s">
        <v>84</v>
      </c>
      <c r="T26" s="22" t="s">
        <v>66</v>
      </c>
      <c r="U26" s="22" t="s">
        <v>85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22460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2022-06-16T03:19:45Z</cp:lastPrinted>
  <dcterms:created xsi:type="dcterms:W3CDTF">2020-08-31T08:55:27Z</dcterms:created>
  <dcterms:modified xsi:type="dcterms:W3CDTF">2022-06-16T03:35:46Z</dcterms:modified>
</cp:coreProperties>
</file>