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<sst xmlns="http://schemas.openxmlformats.org/spreadsheetml/2006/main" count="328" uniqueCount="87">
  <si>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</si>
  <si>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</si>
  <si>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</si>
  <si>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</si>
  <si>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</si>
  <si>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</si>
  <si>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</si>
  <si>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</si>
  <si>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</si>
  <si>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</si>
  <si>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</si>
  <si>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</si>
  <si>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</si>
  <si>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</si>
  <si>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</si>
  <si>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</si>
  <si>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</si>
  <si>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</si>
  <si>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</si>
  <si>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</si>
  <si>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</si>
  <si>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</si>
  <si>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</si>
  <si>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</si>
  <si>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</si>
  <si>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</si>
  <si>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</si>
  <si>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</si>
  <si>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</si>
  <si>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</si>
  <si>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</si>
  <si>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</si>
  <si>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</si>
  <si>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</si>
  <si>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</si>
  <si>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</si>
  <si>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</si>
  <si>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</si>
  <si>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</si>
  <si>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</si>
  <si>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</si>
  <si>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</si>
  <si>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</si>
  <si>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</si>
  <si>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</si>
  <si>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</si>
  <si>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</si>
  <si>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</si>
  <si>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</si>
  <si>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</si>
  <si>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</si>
  <si>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</si>
  <si>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</si>
  <si>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</si>
  <si>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</si>
  <si>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</si>
  <si>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</si>
  <si>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</si>
  <si>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</si>
  <si>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</si>
  <si>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</si>
  <si>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</si>
  <si>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</si>
  <si>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</si>
  <si>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</si>
  <si>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</si>
  <si>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</si>
  <si>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</si>
  <si>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</si>
  <si>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</si>
  <si>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</si>
  <si>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</si>
  <si>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</si>
  <si>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</si>
  <si>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</si>
  <si>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</si>
  <si>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</si>
  <si>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</si>
  <si>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39</t>
  </si>
  <si>
    <t>2</t>
  </si>
  <si>
    <t>6</t>
  </si>
  <si>
    <t>37</t>
  </si>
  <si>
    <t>52</t>
  </si>
  <si>
    <t>3,33</t>
  </si>
  <si>
    <t>СВОДКА ПО НАДОЮ МОЛОКА ЗА 12.07.2022 года</t>
  </si>
  <si>
    <t>477</t>
  </si>
  <si>
    <t>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</si>
</sst>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7" t="s">
        <v>18</v>
      </c>
      <c r="B6" s="58">
        <v>905</v>
      </c>
      <c r="C6" s="39">
        <v>46659</v>
      </c>
      <c r="D6" s="39">
        <v>225</v>
      </c>
      <c r="E6" s="39">
        <v>187</v>
      </c>
      <c r="F6" s="39">
        <v>211</v>
      </c>
      <c r="G6" s="39">
        <v>167</v>
      </c>
      <c r="H6" s="39">
        <v>235</v>
      </c>
      <c r="I6" s="39">
        <v>178</v>
      </c>
      <c r="J6" s="39">
        <v>50244</v>
      </c>
      <c r="K6" s="59">
        <v>94</v>
      </c>
      <c r="L6" s="13">
        <v>3.8</v>
      </c>
      <c r="M6" s="60" t="s">
        <v>83</v>
      </c>
      <c r="N6" s="40">
        <v>24.8</v>
      </c>
      <c r="O6" s="61">
        <v>20.2</v>
      </c>
      <c r="P6" s="39">
        <f>H6</f>
        <v>235</v>
      </c>
      <c r="Q6" s="62">
        <v>34</v>
      </c>
      <c r="R6" s="63" t="s">
        <v>77</v>
      </c>
      <c r="S6" s="58">
        <v>44</v>
      </c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7800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3" customFormat="1" ht="21" customHeight="1" thickBot="1">
      <c r="A8" s="57" t="s">
        <v>22</v>
      </c>
      <c r="B8" s="58">
        <v>250</v>
      </c>
      <c r="C8" s="84">
        <v>3599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2692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1120</v>
      </c>
      <c r="DH8" s="68"/>
      <c r="DI8" s="68"/>
      <c r="DJ8" s="68">
        <v>430</v>
      </c>
      <c r="DK8" s="1" t="s">
        <v>24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50258</v>
      </c>
      <c r="D9" s="71">
        <f>D6+D7+D8</f>
        <v>245</v>
      </c>
      <c r="E9" s="16">
        <f t="shared" si="0"/>
        <v>233</v>
      </c>
      <c r="F9" s="16">
        <f t="shared" si="0"/>
        <v>227</v>
      </c>
      <c r="G9" s="16">
        <f t="shared" si="0"/>
        <v>208</v>
      </c>
      <c r="H9" s="16">
        <f t="shared" si="0"/>
        <v>251</v>
      </c>
      <c r="I9" s="16">
        <f t="shared" si="0"/>
        <v>220</v>
      </c>
      <c r="J9" s="70">
        <f t="shared" si="0"/>
        <v>52936</v>
      </c>
      <c r="K9" s="17">
        <f>F9/D9*100</f>
        <v>92.65306122448979</v>
      </c>
      <c r="L9" s="13">
        <f>H9*3.4/F9</f>
        <v>3.7594713656387664</v>
      </c>
      <c r="M9" s="72">
        <f>(M6+M7+M8)/2</f>
        <v>3.24</v>
      </c>
      <c r="N9" s="73">
        <f>D9/B9*100</f>
        <v>21.212121212121211</v>
      </c>
      <c r="O9" s="73">
        <v>18.100000000000001</v>
      </c>
      <c r="P9" s="16">
        <f>P6+P7+P8</f>
        <v>251</v>
      </c>
      <c r="Q9" s="16">
        <f>Q8+Q7+Q6</f>
        <v>34</v>
      </c>
      <c r="R9" s="16">
        <f>R8+R7+R6</f>
        <v>1</v>
      </c>
      <c r="S9" s="16">
        <f>S8+S7+S6</f>
        <v>44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8920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26</v>
      </c>
      <c r="B10" s="39">
        <v>410</v>
      </c>
      <c r="C10" s="85">
        <v>11786</v>
      </c>
      <c r="D10" s="58">
        <v>56</v>
      </c>
      <c r="E10" s="58">
        <v>60</v>
      </c>
      <c r="F10" s="58">
        <v>41</v>
      </c>
      <c r="G10" s="58">
        <v>48</v>
      </c>
      <c r="H10" s="58">
        <v>46</v>
      </c>
      <c r="I10" s="58">
        <v>55</v>
      </c>
      <c r="J10" s="39">
        <v>9801</v>
      </c>
      <c r="K10" s="17">
        <v>75</v>
      </c>
      <c r="L10" s="13">
        <v>3.8</v>
      </c>
      <c r="M10" s="86">
        <v>3.2</v>
      </c>
      <c r="N10" s="40">
        <v>13.7</v>
      </c>
      <c r="O10" s="61">
        <v>14.6</v>
      </c>
      <c r="P10" s="39">
        <f t="shared" ref="P10:P15" si="1">H10</f>
        <v>46</v>
      </c>
      <c r="Q10" s="62">
        <v>4</v>
      </c>
      <c r="R10" s="39"/>
      <c r="S10" s="74" t="s">
        <v>86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7" t="s">
        <v>27</v>
      </c>
      <c r="B11" s="85">
        <v>86</v>
      </c>
      <c r="C11" s="85">
        <v>1685</v>
      </c>
      <c r="D11" s="88">
        <v>10</v>
      </c>
      <c r="E11" s="88">
        <v>13</v>
      </c>
      <c r="F11" s="88">
        <v>8</v>
      </c>
      <c r="G11" s="88">
        <v>10</v>
      </c>
      <c r="H11" s="88">
        <v>9</v>
      </c>
      <c r="I11" s="58">
        <v>11</v>
      </c>
      <c r="J11" s="39">
        <v>1556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89">
        <v>13</v>
      </c>
      <c r="P11" s="39">
        <f>H11</f>
        <v>9</v>
      </c>
      <c r="Q11" s="90">
        <v>1</v>
      </c>
      <c r="R11" s="91"/>
      <c r="S11" s="22" t="s">
        <v>79</v>
      </c>
      <c r="T11" s="92"/>
      <c r="U11" s="93"/>
      <c r="V11" s="66"/>
      <c r="W11" s="22" t="s">
        <v>64</v>
      </c>
      <c r="X11" s="9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650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5" t="s">
        <v>29</v>
      </c>
      <c r="B13" s="85">
        <v>120</v>
      </c>
      <c r="C13" s="85">
        <v>3732</v>
      </c>
      <c r="D13" s="88">
        <v>20</v>
      </c>
      <c r="E13" s="88">
        <v>21</v>
      </c>
      <c r="F13" s="88">
        <v>16</v>
      </c>
      <c r="G13" s="88">
        <v>17</v>
      </c>
      <c r="H13" s="88">
        <v>17</v>
      </c>
      <c r="I13" s="58">
        <v>19</v>
      </c>
      <c r="J13" s="39">
        <v>3052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4</v>
      </c>
      <c r="R13" s="85"/>
      <c r="S13" s="22" t="s">
        <v>79</v>
      </c>
      <c r="T13" s="96"/>
      <c r="U13" s="92" t="s">
        <v>78</v>
      </c>
      <c r="V13" s="22"/>
      <c r="W13" s="22" t="s">
        <v>66</v>
      </c>
      <c r="X13" s="94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7"/>
      <c r="DG13" s="98">
        <v>5200</v>
      </c>
      <c r="DH13" s="99"/>
      <c r="DI13" s="68"/>
      <c r="DJ13" s="77">
        <v>120</v>
      </c>
      <c r="DK13" s="1" t="s">
        <v>24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31</v>
      </c>
      <c r="B14" s="39">
        <v>105</v>
      </c>
      <c r="C14" s="39">
        <v>2226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1988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103" customFormat="1" ht="16.5" customHeight="1" thickBot="1">
      <c r="A16" s="15" t="s">
        <v>34</v>
      </c>
      <c r="B16" s="39">
        <v>215</v>
      </c>
      <c r="C16" s="39">
        <v>2951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2569</v>
      </c>
      <c r="K16" s="17">
        <f t="shared" si="3"/>
        <v>95</v>
      </c>
      <c r="L16" s="13">
        <f>H16*3.4/F16</f>
        <v>3.4</v>
      </c>
      <c r="M16" s="78" t="s">
        <v>35</v>
      </c>
      <c r="N16" s="40">
        <f>D16/B16*100</f>
        <v>9.3023255813953494</v>
      </c>
      <c r="O16" s="61">
        <v>9.4</v>
      </c>
      <c r="P16" s="39">
        <f>H16</f>
        <v>19</v>
      </c>
      <c r="Q16" s="39">
        <v>2</v>
      </c>
      <c r="R16" s="39"/>
      <c r="S16" s="74" t="s">
        <v>80</v>
      </c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36</v>
      </c>
      <c r="B17" s="39">
        <v>115</v>
      </c>
      <c r="C17" s="39">
        <v>976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694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38</v>
      </c>
      <c r="B18" s="58">
        <v>75</v>
      </c>
      <c r="C18" s="58">
        <v>352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244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0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1"/>
      <c r="DG18" s="68"/>
      <c r="DH18" s="81"/>
      <c r="DI18" s="81"/>
      <c r="DJ18" s="77">
        <v>80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39</v>
      </c>
      <c r="B19" s="39">
        <v>104</v>
      </c>
      <c r="C19" s="39">
        <v>1230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894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0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1"/>
      <c r="DG19" s="68"/>
      <c r="DH19" s="81"/>
      <c r="DI19" s="81"/>
      <c r="DJ19" s="77">
        <v>174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70</v>
      </c>
      <c r="B20" s="39">
        <v>60</v>
      </c>
      <c r="C20" s="39">
        <v>882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678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0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1"/>
      <c r="DG20" s="68"/>
      <c r="DH20" s="81"/>
      <c r="DI20" s="81"/>
      <c r="DJ20" s="77">
        <v>110</v>
      </c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55</v>
      </c>
      <c r="B21" s="39">
        <v>25</v>
      </c>
      <c r="C21" s="39">
        <v>625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575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0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1"/>
      <c r="DG21" s="68"/>
      <c r="DH21" s="81"/>
      <c r="DI21" s="81"/>
      <c r="DJ21" s="77">
        <v>45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42</v>
      </c>
      <c r="B22" s="58">
        <v>80</v>
      </c>
      <c r="C22" s="58">
        <v>2376</v>
      </c>
      <c r="D22" s="39">
        <v>13</v>
      </c>
      <c r="E22" s="39">
        <v>8</v>
      </c>
      <c r="F22" s="39">
        <v>12</v>
      </c>
      <c r="G22" s="39">
        <v>7</v>
      </c>
      <c r="H22" s="39">
        <v>13</v>
      </c>
      <c r="I22" s="39">
        <v>8</v>
      </c>
      <c r="J22" s="39">
        <v>1963</v>
      </c>
      <c r="K22" s="17">
        <f>F22/D22*100</f>
        <v>92.307692307692307</v>
      </c>
      <c r="L22" s="13">
        <f>H22*3.4/F22</f>
        <v>3.6833333333333331</v>
      </c>
      <c r="M22" s="78" t="s">
        <v>40</v>
      </c>
      <c r="N22" s="40">
        <f>D22/B22*100</f>
        <v>16.25</v>
      </c>
      <c r="O22" s="61">
        <v>15.7</v>
      </c>
      <c r="P22" s="39">
        <f t="shared" si="6"/>
        <v>13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1"/>
      <c r="DG22" s="68"/>
      <c r="DH22" s="68"/>
      <c r="DI22" s="68"/>
      <c r="DJ22" s="68">
        <v>50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50</v>
      </c>
      <c r="B23" s="58">
        <v>50</v>
      </c>
      <c r="C23" s="58">
        <v>409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276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1"/>
      <c r="DG23" s="68"/>
      <c r="DH23" s="68"/>
      <c r="DI23" s="68"/>
      <c r="DJ23" s="68">
        <v>50</v>
      </c>
      <c r="DK23" s="1" t="s">
        <v>24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29523</v>
      </c>
      <c r="D24" s="42">
        <f>D10+D11+D12+D13+D14+D15+D16+D17+D18+D19+D20+D21+D22+D23</f>
        <v>162</v>
      </c>
      <c r="E24" s="42">
        <f>E10+E11+E12+E13+E14+E15+E16+E17+E18+E19+E20+E21+E22+E23</f>
        <v>173</v>
      </c>
      <c r="F24" s="42">
        <f>F10+F11+F12+F13+F14+F15+F16+F17+F18+F19+F20+F21+F22+F23</f>
        <v>130</v>
      </c>
      <c r="G24" s="42">
        <f>G23+G22+G21+G20+G19+G18+G17+G16+G15+G14+G13+G11+G10</f>
        <v>143</v>
      </c>
      <c r="H24" s="42">
        <f>H23+H22+H21+H20+H19+H18+H17+H16+H15+H14+H13+H12+H11+H10</f>
        <v>139</v>
      </c>
      <c r="I24" s="42">
        <f>I10+I11+I12+I13+I14+I15+I16+I17+I18+I19+I20+I21+I22+I23</f>
        <v>155</v>
      </c>
      <c r="J24" s="42">
        <f>J23+J22+J21+J20+J19+J18+J17+J16+J15+J14+J13+J11+J10</f>
        <v>24493</v>
      </c>
      <c r="K24" s="17">
        <f t="shared" si="3"/>
        <v>80.246913580246911</v>
      </c>
      <c r="L24" s="13">
        <f>H24*3.4/F24</f>
        <v>3.635384615384615</v>
      </c>
      <c r="M24" s="43">
        <f>(M10+M11+M13+M14+M16+M17+M18+M19+M20+M21+M23)/11</f>
        <v>3.0909090909090908</v>
      </c>
      <c r="N24" s="40">
        <f t="shared" si="2"/>
        <v>11.211072664359861</v>
      </c>
      <c r="O24" s="44">
        <v>11.7</v>
      </c>
      <c r="P24" s="39">
        <f>P23+P22+P21+P20+P19+P18+P17+P16+P15+P14+P13+P12+P11+P10</f>
        <v>139</v>
      </c>
      <c r="Q24" s="45">
        <f>Q10+Q11+Q12+Q13+Q14+Q15+Q16+Q17+Q18+Q19+Q20+Q21+Q22+Q23</f>
        <v>11</v>
      </c>
      <c r="R24" s="45">
        <f>R10+R11+R12+R13+R14+R15+R16+R17+R18+R19+R20+R21+R23</f>
        <v>0</v>
      </c>
      <c r="S24" s="45">
        <f>S23+S22+S21+S20+S19+S18+S17+S16+S15+S14+S13+S12+S11+S10</f>
        <v>20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79781</v>
      </c>
      <c r="D25" s="16">
        <f>D24+D9</f>
        <v>407</v>
      </c>
      <c r="E25" s="16">
        <f>E24+E9</f>
        <v>406</v>
      </c>
      <c r="F25" s="25">
        <f t="shared" si="9"/>
        <v>357</v>
      </c>
      <c r="G25" s="25">
        <f t="shared" si="9"/>
        <v>351</v>
      </c>
      <c r="H25" s="16">
        <f t="shared" si="9"/>
        <v>390</v>
      </c>
      <c r="I25" s="16">
        <f t="shared" si="9"/>
        <v>375</v>
      </c>
      <c r="J25" s="16">
        <f>J24+J9</f>
        <v>77429</v>
      </c>
      <c r="K25" s="17">
        <f t="shared" si="3"/>
        <v>87.714987714987714</v>
      </c>
      <c r="L25" s="13">
        <f>H25*3.4/F25</f>
        <v>3.7142857142857144</v>
      </c>
      <c r="M25" s="26">
        <f>(M9+M24)/2</f>
        <v>3.1654545454545455</v>
      </c>
      <c r="N25" s="27">
        <f>D25/B25*100</f>
        <v>15.653846153846155</v>
      </c>
      <c r="O25" s="27">
        <v>14.7</v>
      </c>
      <c r="P25" s="28">
        <f>P24+P9</f>
        <v>390</v>
      </c>
      <c r="Q25" s="16">
        <f>Q24+Q9</f>
        <v>45</v>
      </c>
      <c r="R25" s="16">
        <f>R24+R9</f>
        <v>1</v>
      </c>
      <c r="S25" s="16">
        <f>S9+S24</f>
        <v>64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16520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1</v>
      </c>
      <c r="E26" s="107"/>
      <c r="F26" s="106">
        <f>F25-G25</f>
        <v>6</v>
      </c>
      <c r="G26" s="107"/>
      <c r="H26" s="108">
        <f>H25-I25</f>
        <v>15</v>
      </c>
      <c r="I26" s="109"/>
      <c r="J26" s="33"/>
      <c r="K26" s="34"/>
      <c r="L26" s="21"/>
      <c r="M26" s="21"/>
      <c r="N26" s="21"/>
      <c r="O26" s="21"/>
      <c r="P26" s="35"/>
      <c r="Q26" s="22" t="s">
        <v>81</v>
      </c>
      <c r="R26" s="22" t="s">
        <v>79</v>
      </c>
      <c r="S26" s="22" t="s">
        <v>82</v>
      </c>
      <c r="T26" s="22" t="s">
        <v>82</v>
      </c>
      <c r="U26" s="22" t="s">
        <v>85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2022-07-13T03:53:15Z</cp:lastPrinted>
  <dcterms:created xsi:type="dcterms:W3CDTF">2020-08-31T08:55:27Z</dcterms:created>
  <dcterms:modified xsi:type="dcterms:W3CDTF">2022-07-13T04:11:39Z</dcterms:modified>
</cp:coreProperties>
</file>