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<sst xmlns="http://schemas.openxmlformats.org/spreadsheetml/2006/main" count="339" uniqueCount="92">
  <si>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</si>
  <si>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</si>
  <si>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</si>
  <si>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</si>
  <si>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</si>
  <si>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</si>
  <si>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</si>
  <si>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</si>
  <si>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</si>
  <si>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</si>
  <si>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</si>
  <si>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</si>
  <si>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</si>
  <si>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</si>
  <si>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</si>
  <si>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</si>
  <si>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</si>
  <si>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</si>
  <si>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</si>
  <si>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</si>
  <si>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</si>
  <si>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</si>
  <si>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</si>
  <si>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</si>
  <si>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</si>
  <si>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</si>
  <si>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</si>
  <si>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</si>
  <si>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</si>
  <si>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</si>
  <si>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</si>
  <si>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</si>
  <si>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</si>
  <si>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</si>
  <si>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</si>
  <si>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</si>
  <si>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</si>
  <si>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</si>
  <si>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</si>
  <si>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</si>
  <si>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</si>
  <si>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</si>
  <si>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</si>
  <si>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</si>
  <si>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</si>
  <si>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</si>
  <si>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</si>
  <si>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</si>
  <si>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</si>
  <si>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</si>
  <si>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</si>
  <si>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</si>
  <si>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</si>
  <si>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</si>
  <si>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</si>
  <si>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</si>
  <si>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</si>
  <si>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</si>
  <si>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</si>
  <si>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</si>
  <si>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</si>
  <si>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</si>
  <si>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</si>
  <si>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</si>
  <si>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</si>
  <si>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</si>
  <si>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</si>
  <si>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</si>
  <si>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</si>
  <si>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</si>
  <si>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</si>
  <si>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</si>
  <si>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</si>
  <si>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</si>
  <si>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</si>
  <si>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</si>
  <si>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</si>
  <si>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</si>
  <si>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</si>
  <si>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</si>
  <si>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2-2</t>
  </si>
  <si>
    <t>4</t>
  </si>
  <si>
    <t>1</t>
  </si>
  <si>
    <t>8</t>
  </si>
  <si>
    <t>36</t>
  </si>
  <si>
    <t>392</t>
  </si>
  <si>
    <t>154</t>
  </si>
  <si>
    <t>151</t>
  </si>
  <si>
    <t>СВОДКА ПО НАДОЮ МОЛОКА ЗА 26.04.2022 года</t>
  </si>
  <si>
    <t>35</t>
  </si>
  <si>
    <t>4-4</t>
  </si>
  <si>
    <t>3,49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</si>
</sst>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M7" sqref="M7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3" t="s">
        <v>88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3"/>
      <c r="BP1" s="103"/>
      <c r="BQ1" s="103"/>
      <c r="BR1" s="103"/>
      <c r="BS1" s="103"/>
      <c r="BT1" s="103"/>
      <c r="BU1" s="103"/>
      <c r="BV1" s="103"/>
      <c r="BW1" s="103"/>
      <c r="BX1" s="103"/>
      <c r="BY1" s="103"/>
      <c r="BZ1" s="103"/>
      <c r="CA1" s="103"/>
      <c r="CB1" s="103"/>
      <c r="CC1" s="103"/>
      <c r="CD1" s="103"/>
      <c r="CE1" s="103"/>
      <c r="CF1" s="103"/>
      <c r="CG1" s="103"/>
      <c r="CH1" s="103"/>
      <c r="CI1" s="103"/>
      <c r="CJ1" s="103"/>
      <c r="CK1" s="103"/>
      <c r="CL1" s="103"/>
      <c r="CM1" s="103"/>
      <c r="CN1" s="103"/>
      <c r="CO1" s="103"/>
      <c r="CP1" s="103"/>
      <c r="CQ1" s="103"/>
      <c r="CR1" s="103"/>
      <c r="CS1" s="103"/>
      <c r="CT1" s="103"/>
      <c r="CU1" s="103"/>
      <c r="CV1" s="103"/>
      <c r="CW1" s="103"/>
      <c r="CX1" s="103"/>
      <c r="CY1" s="103"/>
      <c r="CZ1" s="103"/>
      <c r="DA1" s="103"/>
      <c r="DB1" s="103"/>
      <c r="DC1" s="103"/>
      <c r="DD1" s="103"/>
      <c r="DE1" s="103"/>
      <c r="DF1" s="103"/>
      <c r="DG1" s="103"/>
      <c r="DH1" s="103"/>
      <c r="DI1" s="103"/>
      <c r="DJ1" s="103"/>
    </row>
    <row r="2" spans="1:194" ht="12.75" customHeight="1">
      <c r="A2" s="104" t="s">
        <v>29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  <c r="CA2" s="104"/>
      <c r="CB2" s="104"/>
      <c r="CC2" s="104"/>
      <c r="CD2" s="104"/>
      <c r="CE2" s="104"/>
      <c r="CF2" s="104"/>
      <c r="CG2" s="104"/>
      <c r="CH2" s="104"/>
      <c r="CI2" s="104"/>
      <c r="CJ2" s="104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104"/>
      <c r="DF2" s="104"/>
      <c r="DG2" s="104"/>
      <c r="DH2" s="104"/>
      <c r="DI2" s="104"/>
      <c r="DJ2" s="10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5" t="s">
        <v>0</v>
      </c>
      <c r="B4" s="107" t="s">
        <v>1</v>
      </c>
      <c r="C4" s="105" t="s">
        <v>61</v>
      </c>
      <c r="D4" s="109" t="s">
        <v>2</v>
      </c>
      <c r="E4" s="110"/>
      <c r="F4" s="110"/>
      <c r="G4" s="110"/>
      <c r="H4" s="110"/>
      <c r="I4" s="111"/>
      <c r="J4" s="105" t="s">
        <v>60</v>
      </c>
      <c r="K4" s="112" t="s">
        <v>3</v>
      </c>
      <c r="L4" s="105" t="s">
        <v>4</v>
      </c>
      <c r="M4" s="105" t="s">
        <v>5</v>
      </c>
      <c r="N4" s="120" t="s">
        <v>6</v>
      </c>
      <c r="O4" s="121"/>
      <c r="P4" s="105" t="s">
        <v>53</v>
      </c>
      <c r="Q4" s="126" t="s">
        <v>7</v>
      </c>
      <c r="R4" s="127"/>
      <c r="S4" s="109" t="s">
        <v>8</v>
      </c>
      <c r="T4" s="110"/>
      <c r="U4" s="111"/>
      <c r="V4" s="112" t="s">
        <v>9</v>
      </c>
      <c r="W4" s="128" t="s">
        <v>69</v>
      </c>
      <c r="X4" s="129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4" t="s">
        <v>10</v>
      </c>
      <c r="DH4" s="114" t="s">
        <v>10</v>
      </c>
      <c r="DI4" s="114" t="s">
        <v>11</v>
      </c>
      <c r="DJ4" s="116" t="s">
        <v>12</v>
      </c>
    </row>
    <row r="5" spans="1:194" ht="53.25" customHeight="1" thickBot="1">
      <c r="A5" s="106"/>
      <c r="B5" s="108"/>
      <c r="C5" s="106"/>
      <c r="D5" s="118" t="s">
        <v>58</v>
      </c>
      <c r="E5" s="119"/>
      <c r="F5" s="118" t="s">
        <v>59</v>
      </c>
      <c r="G5" s="119"/>
      <c r="H5" s="118" t="s">
        <v>64</v>
      </c>
      <c r="I5" s="119"/>
      <c r="J5" s="106"/>
      <c r="K5" s="113"/>
      <c r="L5" s="106"/>
      <c r="M5" s="106"/>
      <c r="N5" s="9" t="s">
        <v>57</v>
      </c>
      <c r="O5" s="9" t="s">
        <v>48</v>
      </c>
      <c r="P5" s="106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3"/>
      <c r="W5" s="102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5"/>
      <c r="DH5" s="115"/>
      <c r="DI5" s="115"/>
      <c r="DJ5" s="117"/>
    </row>
    <row r="6" spans="1:194" s="131" customFormat="1" ht="23.25" customHeight="1" thickBot="1">
      <c r="A6" s="56" t="s">
        <v>19</v>
      </c>
      <c r="B6" s="57">
        <v>905</v>
      </c>
      <c r="C6" s="39">
        <v>27617</v>
      </c>
      <c r="D6" s="39">
        <v>250</v>
      </c>
      <c r="E6" s="39">
        <v>223</v>
      </c>
      <c r="F6" s="39">
        <v>245</v>
      </c>
      <c r="G6" s="39">
        <v>207</v>
      </c>
      <c r="H6" s="39">
        <v>283</v>
      </c>
      <c r="I6" s="39">
        <v>233</v>
      </c>
      <c r="J6" s="39">
        <v>29971</v>
      </c>
      <c r="K6" s="58">
        <v>94</v>
      </c>
      <c r="L6" s="13">
        <v>3.9</v>
      </c>
      <c r="M6" s="59" t="s">
        <v>91</v>
      </c>
      <c r="N6" s="40">
        <v>27.6</v>
      </c>
      <c r="O6" s="60">
        <v>24.8</v>
      </c>
      <c r="P6" s="39">
        <f>H6</f>
        <v>283</v>
      </c>
      <c r="Q6" s="61">
        <v>75</v>
      </c>
      <c r="R6" s="62" t="s">
        <v>42</v>
      </c>
      <c r="S6" s="57">
        <v>82</v>
      </c>
      <c r="T6" s="63">
        <v>22</v>
      </c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5700</v>
      </c>
      <c r="DH6" s="67"/>
      <c r="DI6" s="67"/>
      <c r="DJ6" s="67">
        <v>0</v>
      </c>
      <c r="DK6" s="1"/>
      <c r="DL6" s="1"/>
      <c r="DM6" s="1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  <c r="EG6" s="130"/>
      <c r="EH6" s="130"/>
      <c r="EI6" s="130"/>
      <c r="EJ6" s="130"/>
      <c r="EK6" s="130"/>
      <c r="EL6" s="130"/>
      <c r="EM6" s="130"/>
      <c r="EN6" s="130"/>
      <c r="EO6" s="130"/>
      <c r="EP6" s="130"/>
      <c r="EQ6" s="130"/>
      <c r="ER6" s="130"/>
      <c r="ES6" s="130"/>
      <c r="ET6" s="130"/>
      <c r="EU6" s="130"/>
      <c r="EV6" s="130"/>
      <c r="EW6" s="130"/>
      <c r="EX6" s="130"/>
      <c r="EY6" s="130"/>
      <c r="EZ6" s="130"/>
      <c r="FA6" s="130"/>
      <c r="FB6" s="130"/>
      <c r="FC6" s="130"/>
      <c r="FD6" s="130"/>
      <c r="FE6" s="130"/>
      <c r="FF6" s="130"/>
      <c r="FG6" s="130"/>
      <c r="FH6" s="130"/>
      <c r="FI6" s="130"/>
      <c r="FJ6" s="130"/>
      <c r="FK6" s="130"/>
      <c r="FL6" s="130"/>
      <c r="FM6" s="130"/>
      <c r="FN6" s="130"/>
      <c r="FO6" s="130"/>
      <c r="FP6" s="130"/>
      <c r="FQ6" s="130"/>
      <c r="FR6" s="130"/>
      <c r="FS6" s="130"/>
      <c r="FT6" s="130"/>
      <c r="FU6" s="130"/>
      <c r="FV6" s="130"/>
      <c r="FW6" s="130"/>
      <c r="FX6" s="130"/>
      <c r="FY6" s="130"/>
      <c r="FZ6" s="130"/>
      <c r="GA6" s="130"/>
      <c r="GB6" s="130"/>
      <c r="GC6" s="130"/>
      <c r="GD6" s="130"/>
      <c r="GE6" s="130"/>
      <c r="GF6" s="130"/>
      <c r="GG6" s="130"/>
      <c r="GH6" s="130"/>
      <c r="GI6" s="130"/>
      <c r="GJ6" s="130"/>
      <c r="GK6" s="130"/>
      <c r="GL6" s="130"/>
    </row>
    <row r="7" spans="1:194" ht="18" customHeight="1" thickBot="1">
      <c r="A7" s="56" t="s">
        <v>20</v>
      </c>
      <c r="B7" s="57"/>
      <c r="C7" s="57">
        <v>0</v>
      </c>
      <c r="D7" s="39"/>
      <c r="E7" s="39">
        <v>16</v>
      </c>
      <c r="F7" s="39"/>
      <c r="G7" s="39">
        <v>13</v>
      </c>
      <c r="H7" s="39"/>
      <c r="I7" s="39">
        <v>14</v>
      </c>
      <c r="J7" s="39"/>
      <c r="K7" s="58"/>
      <c r="L7" s="13"/>
      <c r="M7" s="59"/>
      <c r="N7" s="40"/>
      <c r="O7" s="60">
        <v>11.5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s="131" customFormat="1" ht="21" customHeight="1" thickBot="1">
      <c r="A8" s="56" t="s">
        <v>23</v>
      </c>
      <c r="B8" s="57">
        <v>250</v>
      </c>
      <c r="C8" s="68">
        <v>1526</v>
      </c>
      <c r="D8" s="39">
        <v>17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1460</v>
      </c>
      <c r="K8" s="58">
        <v>93</v>
      </c>
      <c r="L8" s="13">
        <v>3.8</v>
      </c>
      <c r="M8" s="59" t="s">
        <v>24</v>
      </c>
      <c r="N8" s="40">
        <f>D8/B8*100</f>
        <v>6.8000000000000007</v>
      </c>
      <c r="O8" s="60">
        <v>8.4</v>
      </c>
      <c r="P8" s="39">
        <f>H8</f>
        <v>16</v>
      </c>
      <c r="Q8" s="61">
        <v>4</v>
      </c>
      <c r="R8" s="62"/>
      <c r="S8" s="57">
        <v>7</v>
      </c>
      <c r="T8" s="63">
        <v>3</v>
      </c>
      <c r="U8" s="64">
        <v>13</v>
      </c>
      <c r="V8" s="65" t="s">
        <v>80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620</v>
      </c>
      <c r="DH8" s="67"/>
      <c r="DI8" s="67"/>
      <c r="DJ8" s="67"/>
      <c r="DK8" s="1" t="s">
        <v>25</v>
      </c>
      <c r="DL8" s="1"/>
      <c r="DM8" s="1"/>
      <c r="DN8" s="130"/>
      <c r="DO8" s="130"/>
      <c r="DP8" s="130"/>
      <c r="DQ8" s="130"/>
      <c r="DR8" s="130"/>
      <c r="DS8" s="130"/>
      <c r="DT8" s="130"/>
      <c r="DU8" s="130"/>
      <c r="DV8" s="130"/>
      <c r="DW8" s="130"/>
      <c r="DX8" s="130"/>
      <c r="DY8" s="130"/>
      <c r="DZ8" s="130"/>
      <c r="EA8" s="130"/>
      <c r="EB8" s="130"/>
      <c r="EC8" s="130"/>
      <c r="ED8" s="130"/>
      <c r="EE8" s="130"/>
      <c r="EF8" s="130"/>
      <c r="EG8" s="130"/>
      <c r="EH8" s="130"/>
      <c r="EI8" s="130"/>
      <c r="EJ8" s="130"/>
      <c r="EK8" s="130"/>
      <c r="EL8" s="130"/>
      <c r="EM8" s="130"/>
      <c r="EN8" s="130"/>
      <c r="EO8" s="130"/>
      <c r="EP8" s="130"/>
      <c r="EQ8" s="130"/>
      <c r="ER8" s="130"/>
      <c r="ES8" s="130"/>
      <c r="ET8" s="130"/>
      <c r="EU8" s="130"/>
      <c r="EV8" s="130"/>
      <c r="EW8" s="130"/>
      <c r="EX8" s="130"/>
      <c r="EY8" s="130"/>
      <c r="EZ8" s="130"/>
      <c r="FA8" s="130"/>
      <c r="FB8" s="130"/>
      <c r="FC8" s="130"/>
      <c r="FD8" s="130"/>
      <c r="FE8" s="130"/>
      <c r="FF8" s="130"/>
      <c r="FG8" s="130"/>
      <c r="FH8" s="130"/>
      <c r="FI8" s="130"/>
      <c r="FJ8" s="130"/>
      <c r="FK8" s="130"/>
      <c r="FL8" s="130"/>
      <c r="FM8" s="130"/>
      <c r="FN8" s="130"/>
      <c r="FO8" s="130"/>
      <c r="FP8" s="130"/>
      <c r="FQ8" s="130"/>
      <c r="FR8" s="130"/>
      <c r="FS8" s="130"/>
      <c r="FT8" s="130"/>
      <c r="FU8" s="130"/>
      <c r="FV8" s="130"/>
      <c r="FW8" s="130"/>
      <c r="FX8" s="130"/>
      <c r="FY8" s="130"/>
      <c r="FZ8" s="130"/>
      <c r="GA8" s="130"/>
      <c r="GB8" s="130"/>
      <c r="GC8" s="130"/>
      <c r="GD8" s="130"/>
      <c r="GE8" s="130"/>
      <c r="GF8" s="130"/>
      <c r="GG8" s="130"/>
      <c r="GH8" s="130"/>
      <c r="GI8" s="130"/>
      <c r="GJ8" s="130"/>
      <c r="GK8" s="130"/>
      <c r="GL8" s="130"/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29143</v>
      </c>
      <c r="D9" s="72">
        <f t="shared" si="0"/>
        <v>267</v>
      </c>
      <c r="E9" s="16">
        <f t="shared" si="0"/>
        <v>260</v>
      </c>
      <c r="F9" s="16">
        <f t="shared" si="0"/>
        <v>261</v>
      </c>
      <c r="G9" s="16">
        <f t="shared" si="0"/>
        <v>237</v>
      </c>
      <c r="H9" s="16">
        <f t="shared" si="0"/>
        <v>299</v>
      </c>
      <c r="I9" s="16">
        <f t="shared" si="0"/>
        <v>265</v>
      </c>
      <c r="J9" s="70">
        <f t="shared" si="0"/>
        <v>31431</v>
      </c>
      <c r="K9" s="17">
        <f>F9/D9*100</f>
        <v>97.752808988764045</v>
      </c>
      <c r="L9" s="13">
        <f>H9*3.4/F9</f>
        <v>3.8950191570881225</v>
      </c>
      <c r="M9" s="73">
        <f>(M6+M7+M8)/2</f>
        <v>3.3200000000000003</v>
      </c>
      <c r="N9" s="55">
        <f>D9/B9*100</f>
        <v>23.116883116883116</v>
      </c>
      <c r="O9" s="55">
        <v>18</v>
      </c>
      <c r="P9" s="16">
        <f t="shared" ref="P9:U9" si="1">P6+P7+P8</f>
        <v>299</v>
      </c>
      <c r="Q9" s="16">
        <f>Q8+Q7+Q6</f>
        <v>79</v>
      </c>
      <c r="R9" s="16">
        <f>R8+R7+R6</f>
        <v>3</v>
      </c>
      <c r="S9" s="16">
        <f>S8+S7+S6</f>
        <v>89</v>
      </c>
      <c r="T9" s="16">
        <f>T8+T7+T6</f>
        <v>25</v>
      </c>
      <c r="U9" s="16">
        <f t="shared" si="1"/>
        <v>297</v>
      </c>
      <c r="V9" s="18" t="s">
        <v>80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6320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31" customFormat="1" ht="18.75" customHeight="1" thickBot="1">
      <c r="A10" s="15" t="s">
        <v>27</v>
      </c>
      <c r="B10" s="39">
        <v>410</v>
      </c>
      <c r="C10" s="82">
        <v>6432</v>
      </c>
      <c r="D10" s="57">
        <v>71</v>
      </c>
      <c r="E10" s="57">
        <v>73</v>
      </c>
      <c r="F10" s="57">
        <v>55</v>
      </c>
      <c r="G10" s="57">
        <v>57</v>
      </c>
      <c r="H10" s="57">
        <v>61</v>
      </c>
      <c r="I10" s="57">
        <v>65</v>
      </c>
      <c r="J10" s="39">
        <v>5580</v>
      </c>
      <c r="K10" s="17">
        <v>78</v>
      </c>
      <c r="L10" s="13">
        <v>3.8</v>
      </c>
      <c r="M10" s="83">
        <v>3.2</v>
      </c>
      <c r="N10" s="40">
        <v>17.3</v>
      </c>
      <c r="O10" s="60">
        <v>17.8</v>
      </c>
      <c r="P10" s="39">
        <f t="shared" ref="P10:P17" si="2">H10</f>
        <v>61</v>
      </c>
      <c r="Q10" s="61">
        <v>25</v>
      </c>
      <c r="R10" s="39"/>
      <c r="S10" s="74" t="s">
        <v>89</v>
      </c>
      <c r="T10" s="75" t="s">
        <v>42</v>
      </c>
      <c r="U10" s="76" t="s">
        <v>70</v>
      </c>
      <c r="V10" s="65" t="s">
        <v>80</v>
      </c>
      <c r="W10" s="74" t="s">
        <v>72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1500</v>
      </c>
      <c r="DH10" s="67"/>
      <c r="DI10" s="67"/>
      <c r="DJ10" s="77">
        <v>0</v>
      </c>
      <c r="DK10" s="1"/>
      <c r="DL10" s="1"/>
      <c r="DM10" s="1"/>
      <c r="DN10" s="132"/>
      <c r="DO10" s="130"/>
      <c r="DP10" s="130"/>
      <c r="DQ10" s="130"/>
      <c r="DR10" s="130"/>
      <c r="DS10" s="130"/>
      <c r="DT10" s="130"/>
      <c r="DU10" s="130"/>
      <c r="DV10" s="130"/>
      <c r="DW10" s="130"/>
      <c r="DX10" s="130"/>
      <c r="DY10" s="130"/>
      <c r="DZ10" s="130"/>
      <c r="EA10" s="130"/>
      <c r="EB10" s="130"/>
      <c r="EC10" s="130"/>
      <c r="ED10" s="130"/>
      <c r="EE10" s="130"/>
      <c r="EF10" s="130"/>
      <c r="EG10" s="130"/>
      <c r="EH10" s="130"/>
      <c r="EI10" s="130"/>
      <c r="EJ10" s="130"/>
      <c r="EK10" s="130"/>
      <c r="EL10" s="130"/>
      <c r="EM10" s="130"/>
      <c r="EN10" s="130"/>
      <c r="EO10" s="130"/>
      <c r="EP10" s="130"/>
      <c r="EQ10" s="130"/>
      <c r="ER10" s="130"/>
      <c r="ES10" s="130"/>
      <c r="ET10" s="130"/>
      <c r="EU10" s="130"/>
      <c r="EV10" s="130"/>
      <c r="EW10" s="130"/>
      <c r="EX10" s="130"/>
      <c r="EY10" s="130"/>
      <c r="EZ10" s="130"/>
      <c r="FA10" s="130"/>
      <c r="FB10" s="130"/>
      <c r="FC10" s="130"/>
      <c r="FD10" s="130"/>
      <c r="FE10" s="130"/>
      <c r="FF10" s="130"/>
      <c r="FG10" s="130"/>
      <c r="FH10" s="130"/>
      <c r="FI10" s="130"/>
      <c r="FJ10" s="130"/>
      <c r="FK10" s="130"/>
      <c r="FL10" s="130"/>
      <c r="FM10" s="130"/>
      <c r="FN10" s="130"/>
      <c r="FO10" s="130"/>
      <c r="FP10" s="130"/>
      <c r="FQ10" s="130"/>
      <c r="FR10" s="130"/>
      <c r="FS10" s="130"/>
      <c r="FT10" s="130"/>
      <c r="FU10" s="130"/>
      <c r="FV10" s="130"/>
      <c r="FW10" s="130"/>
      <c r="FX10" s="130"/>
      <c r="FY10" s="130"/>
      <c r="FZ10" s="130"/>
      <c r="GA10" s="130"/>
      <c r="GB10" s="130"/>
      <c r="GC10" s="130"/>
      <c r="GD10" s="130"/>
      <c r="GE10" s="130"/>
      <c r="GF10" s="130"/>
      <c r="GG10" s="130"/>
      <c r="GH10" s="130"/>
      <c r="GI10" s="130"/>
      <c r="GJ10" s="130"/>
      <c r="GK10" s="130"/>
      <c r="GL10" s="130"/>
    </row>
    <row r="11" spans="1:194" s="131" customFormat="1" ht="21" customHeight="1" thickBot="1">
      <c r="A11" s="84" t="s">
        <v>28</v>
      </c>
      <c r="B11" s="82">
        <v>86</v>
      </c>
      <c r="C11" s="82">
        <v>943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831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2</v>
      </c>
      <c r="R11" s="87"/>
      <c r="S11" s="22" t="s">
        <v>81</v>
      </c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500</v>
      </c>
      <c r="DH11" s="67"/>
      <c r="DI11" s="67"/>
      <c r="DJ11" s="77">
        <v>0</v>
      </c>
      <c r="DK11" s="1" t="s">
        <v>29</v>
      </c>
      <c r="DL11" s="1" t="s">
        <v>29</v>
      </c>
      <c r="DM11" s="1"/>
      <c r="DN11" s="130"/>
      <c r="DO11" s="130"/>
      <c r="DP11" s="130"/>
      <c r="DQ11" s="130"/>
      <c r="DR11" s="130"/>
      <c r="DS11" s="130"/>
      <c r="DT11" s="130"/>
      <c r="DU11" s="130"/>
      <c r="DV11" s="130"/>
      <c r="DW11" s="130"/>
      <c r="DX11" s="130"/>
      <c r="DY11" s="130"/>
      <c r="DZ11" s="130"/>
      <c r="EA11" s="130"/>
      <c r="EB11" s="130"/>
      <c r="EC11" s="130"/>
      <c r="ED11" s="130"/>
      <c r="EE11" s="130"/>
      <c r="EF11" s="130"/>
      <c r="EG11" s="130"/>
      <c r="EH11" s="130"/>
      <c r="EI11" s="130"/>
      <c r="EJ11" s="130"/>
      <c r="EK11" s="130"/>
      <c r="EL11" s="130"/>
      <c r="EM11" s="130"/>
      <c r="EN11" s="130"/>
      <c r="EO11" s="130"/>
      <c r="EP11" s="130"/>
      <c r="EQ11" s="130"/>
      <c r="ER11" s="130"/>
      <c r="ES11" s="130"/>
      <c r="ET11" s="130"/>
      <c r="EU11" s="130"/>
      <c r="EV11" s="130"/>
      <c r="EW11" s="130"/>
      <c r="EX11" s="130"/>
      <c r="EY11" s="130"/>
      <c r="EZ11" s="130"/>
      <c r="FA11" s="130"/>
      <c r="FB11" s="130"/>
      <c r="FC11" s="130"/>
      <c r="FD11" s="130"/>
      <c r="FE11" s="130"/>
      <c r="FF11" s="130"/>
      <c r="FG11" s="130"/>
      <c r="FH11" s="130"/>
      <c r="FI11" s="130"/>
      <c r="FJ11" s="130"/>
      <c r="FK11" s="130"/>
      <c r="FL11" s="130"/>
      <c r="FM11" s="130"/>
      <c r="FN11" s="130"/>
      <c r="FO11" s="130"/>
      <c r="FP11" s="130"/>
      <c r="FQ11" s="130"/>
      <c r="FR11" s="130"/>
      <c r="FS11" s="130"/>
      <c r="FT11" s="130"/>
      <c r="FU11" s="130"/>
      <c r="FV11" s="130"/>
      <c r="FW11" s="130"/>
      <c r="FX11" s="130"/>
      <c r="FY11" s="130"/>
      <c r="FZ11" s="130"/>
      <c r="GA11" s="130"/>
      <c r="GB11" s="130"/>
      <c r="GC11" s="130"/>
      <c r="GD11" s="130"/>
      <c r="GE11" s="130"/>
      <c r="GF11" s="130"/>
      <c r="GG11" s="130"/>
      <c r="GH11" s="130"/>
      <c r="GI11" s="130"/>
      <c r="GJ11" s="130"/>
      <c r="GK11" s="130"/>
      <c r="GL11" s="130"/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31" customFormat="1" ht="18.75" customHeight="1" thickBot="1">
      <c r="A13" s="92" t="s">
        <v>30</v>
      </c>
      <c r="B13" s="82">
        <v>120</v>
      </c>
      <c r="C13" s="82">
        <v>2182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1824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>
        <v>1</v>
      </c>
      <c r="R13" s="82"/>
      <c r="S13" s="22" t="s">
        <v>77</v>
      </c>
      <c r="T13" s="88" t="s">
        <v>77</v>
      </c>
      <c r="U13" s="88" t="s">
        <v>78</v>
      </c>
      <c r="V13" s="22"/>
      <c r="W13" s="22" t="s">
        <v>67</v>
      </c>
      <c r="X13" s="90">
        <v>24.1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  <c r="DL13" s="1"/>
      <c r="DM13" s="1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</row>
    <row r="14" spans="1:194" s="131" customFormat="1" ht="19.5" customHeight="1" thickBot="1">
      <c r="A14" s="15" t="s">
        <v>32</v>
      </c>
      <c r="B14" s="39">
        <v>105</v>
      </c>
      <c r="C14" s="39">
        <v>1283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1131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79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  <c r="DL14" s="1"/>
      <c r="DM14" s="1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s="131" customFormat="1" ht="16.5" customHeight="1" thickBot="1">
      <c r="A16" s="15" t="s">
        <v>35</v>
      </c>
      <c r="B16" s="39">
        <v>215</v>
      </c>
      <c r="C16" s="39">
        <v>1685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1339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>D16/B16*100</f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 t="s">
        <v>83</v>
      </c>
      <c r="T16" s="75"/>
      <c r="U16" s="75" t="s">
        <v>68</v>
      </c>
      <c r="V16" s="74"/>
      <c r="W16" s="74" t="s">
        <v>73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  <c r="DK16" s="1"/>
      <c r="DL16" s="1"/>
      <c r="DM16" s="1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</row>
    <row r="17" spans="1:194" s="131" customFormat="1" ht="17.25" customHeight="1" thickBot="1">
      <c r="A17" s="15" t="s">
        <v>37</v>
      </c>
      <c r="B17" s="39">
        <v>115</v>
      </c>
      <c r="C17" s="39">
        <v>471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337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74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  <c r="DK17" s="1"/>
      <c r="DL17" s="1"/>
      <c r="DM17" s="1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</row>
    <row r="18" spans="1:194" s="131" customFormat="1" ht="18" customHeight="1" thickBot="1">
      <c r="A18" s="15" t="s">
        <v>39</v>
      </c>
      <c r="B18" s="57">
        <v>80</v>
      </c>
      <c r="C18" s="57">
        <v>233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113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  <c r="DK18" s="1"/>
      <c r="DL18" s="1"/>
      <c r="DM18" s="1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</row>
    <row r="19" spans="1:194" s="131" customFormat="1" ht="18" customHeight="1" thickBot="1">
      <c r="A19" s="15" t="s">
        <v>40</v>
      </c>
      <c r="B19" s="39">
        <v>104</v>
      </c>
      <c r="C19" s="39">
        <v>554</v>
      </c>
      <c r="D19" s="57">
        <v>7</v>
      </c>
      <c r="E19" s="57">
        <v>8</v>
      </c>
      <c r="F19" s="57">
        <v>5</v>
      </c>
      <c r="G19" s="57">
        <v>7</v>
      </c>
      <c r="H19" s="57">
        <v>6</v>
      </c>
      <c r="I19" s="57">
        <v>7</v>
      </c>
      <c r="J19" s="39">
        <v>432</v>
      </c>
      <c r="K19" s="17">
        <f t="shared" si="4"/>
        <v>71.428571428571431</v>
      </c>
      <c r="L19" s="13">
        <f t="shared" si="5"/>
        <v>4.08</v>
      </c>
      <c r="M19" s="78" t="s">
        <v>21</v>
      </c>
      <c r="N19" s="40">
        <f t="shared" si="3"/>
        <v>6.7307692307692308</v>
      </c>
      <c r="O19" s="60">
        <v>8.1</v>
      </c>
      <c r="P19" s="98">
        <f t="shared" si="6"/>
        <v>6</v>
      </c>
      <c r="Q19" s="39"/>
      <c r="R19" s="39"/>
      <c r="S19" s="74" t="s">
        <v>79</v>
      </c>
      <c r="T19" s="75"/>
      <c r="U19" s="75"/>
      <c r="V19" s="74"/>
      <c r="W19" s="74" t="s">
        <v>75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  <c r="DK19" s="1"/>
      <c r="DL19" s="1"/>
      <c r="DM19" s="1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</row>
    <row r="20" spans="1:194" s="131" customFormat="1" ht="18" customHeight="1" thickBot="1">
      <c r="A20" s="15" t="s">
        <v>71</v>
      </c>
      <c r="B20" s="39">
        <v>60</v>
      </c>
      <c r="C20" s="39">
        <v>468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370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  <c r="DK20" s="1"/>
      <c r="DL20" s="1"/>
      <c r="DM20" s="1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</row>
    <row r="21" spans="1:194" s="131" customFormat="1" ht="18" customHeight="1" thickBot="1">
      <c r="A21" s="15" t="s">
        <v>56</v>
      </c>
      <c r="B21" s="39">
        <v>25</v>
      </c>
      <c r="C21" s="39">
        <v>263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183</v>
      </c>
      <c r="K21" s="17">
        <f t="shared" si="4"/>
        <v>75</v>
      </c>
      <c r="L21" s="13">
        <f t="shared" si="5"/>
        <v>3.4</v>
      </c>
      <c r="M21" s="78" t="s">
        <v>42</v>
      </c>
      <c r="N21" s="40">
        <f t="shared" si="3"/>
        <v>16</v>
      </c>
      <c r="O21" s="60">
        <v>8.6</v>
      </c>
      <c r="P21" s="98">
        <f t="shared" si="6"/>
        <v>3</v>
      </c>
      <c r="Q21" s="39"/>
      <c r="R21" s="39"/>
      <c r="S21" s="74"/>
      <c r="T21" s="75"/>
      <c r="U21" s="75"/>
      <c r="V21" s="74"/>
      <c r="W21" s="74" t="s">
        <v>76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  <c r="DK21" s="1"/>
      <c r="DL21" s="1"/>
      <c r="DM21" s="1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</row>
    <row r="22" spans="1:194" s="131" customFormat="1" ht="18" customHeight="1" thickBot="1">
      <c r="A22" s="15" t="s">
        <v>43</v>
      </c>
      <c r="B22" s="57">
        <v>75</v>
      </c>
      <c r="C22" s="57">
        <v>1165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1119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41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  <c r="DK22" s="1"/>
      <c r="DL22" s="1"/>
      <c r="DM22" s="1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</row>
    <row r="23" spans="1:194" s="131" customFormat="1" ht="20.25" customHeight="1" thickBot="1">
      <c r="A23" s="15" t="s">
        <v>51</v>
      </c>
      <c r="B23" s="57">
        <v>50</v>
      </c>
      <c r="C23" s="57">
        <v>124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120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  <c r="DL23" s="1"/>
      <c r="DM23" s="1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16096</v>
      </c>
      <c r="D24" s="42">
        <f>D10+D11+D12+D13+D14+D15+D16+D17+D18+D19+D20+D21+D22+D23</f>
        <v>167</v>
      </c>
      <c r="E24" s="42">
        <f t="shared" ref="E24:I24" si="10">E10+E11+E12+E13+E14+E15+E16+E17+E18+E19+E20+E21+E22+E23</f>
        <v>172</v>
      </c>
      <c r="F24" s="42">
        <f t="shared" si="10"/>
        <v>131</v>
      </c>
      <c r="G24" s="42">
        <f>G23+G22+G21+G20+G19+G18+G17+G16+G15+G14+G13+G11+G10</f>
        <v>134</v>
      </c>
      <c r="H24" s="42">
        <f>H23+H22+H21+H20+H19+H18+H17+H16+H15+H14+H13+H12+H11+H10</f>
        <v>140</v>
      </c>
      <c r="I24" s="42">
        <f t="shared" si="10"/>
        <v>147</v>
      </c>
      <c r="J24" s="42">
        <f>J23+J22+J21+J20+J19+J18+J17+J16+J15+J14+J13+J11+J10</f>
        <v>13582</v>
      </c>
      <c r="K24" s="17">
        <f t="shared" si="4"/>
        <v>78.443113772455092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11.557093425605537</v>
      </c>
      <c r="O24" s="44">
        <v>11.6</v>
      </c>
      <c r="P24" s="39">
        <f>P23+P22+P21+P20+P19+P18+P17+P16+P15+P14+P13+P12+P11+P10</f>
        <v>140</v>
      </c>
      <c r="Q24" s="45">
        <f>Q10+Q11+Q12+Q13+Q14+Q15+Q16+Q17+Q18+Q19+Q20+Q21+Q22+Q23</f>
        <v>30</v>
      </c>
      <c r="R24" s="45">
        <f t="shared" ref="R24" si="11">R10+R11+R12+R13+R14+R15+R16+R17+R18+R19+R20+R21+R23</f>
        <v>0</v>
      </c>
      <c r="S24" s="45">
        <f>S23+S22+S21+S20+S19+S18+S17+S16+S15+S14+S13+S12+S11+S10</f>
        <v>65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 t="s">
        <v>80</v>
      </c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7200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I25" si="14">B24+B9</f>
        <v>2600</v>
      </c>
      <c r="C25" s="16">
        <f>C9+C24</f>
        <v>45239</v>
      </c>
      <c r="D25" s="16">
        <f>D24+D9</f>
        <v>434</v>
      </c>
      <c r="E25" s="16">
        <f>E24+E9</f>
        <v>432</v>
      </c>
      <c r="F25" s="25">
        <f t="shared" si="14"/>
        <v>392</v>
      </c>
      <c r="G25" s="25">
        <f t="shared" si="14"/>
        <v>371</v>
      </c>
      <c r="H25" s="16">
        <f t="shared" si="14"/>
        <v>439</v>
      </c>
      <c r="I25" s="16">
        <f t="shared" si="14"/>
        <v>412</v>
      </c>
      <c r="J25" s="16">
        <f>J24+J9</f>
        <v>45013</v>
      </c>
      <c r="K25" s="17">
        <f t="shared" si="4"/>
        <v>90.322580645161281</v>
      </c>
      <c r="L25" s="13">
        <f>H25*3.4/F25</f>
        <v>3.8076530612244897</v>
      </c>
      <c r="M25" s="26">
        <f>(M9+M24)/2</f>
        <v>3.2054545454545456</v>
      </c>
      <c r="N25" s="27">
        <f>D25/B25*100</f>
        <v>16.692307692307693</v>
      </c>
      <c r="O25" s="27">
        <v>15.6</v>
      </c>
      <c r="P25" s="28">
        <f>P24+P9</f>
        <v>439</v>
      </c>
      <c r="Q25" s="16">
        <f>Q24+Q9</f>
        <v>109</v>
      </c>
      <c r="R25" s="16">
        <f>R24+R9</f>
        <v>3</v>
      </c>
      <c r="S25" s="16">
        <f t="shared" ref="S25:U25" si="15">S9+S24</f>
        <v>154</v>
      </c>
      <c r="T25" s="16">
        <f t="shared" si="15"/>
        <v>32</v>
      </c>
      <c r="U25" s="16">
        <f t="shared" si="15"/>
        <v>474</v>
      </c>
      <c r="V25" s="18" t="s">
        <v>90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13520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22">
        <f>D25-E25</f>
        <v>2</v>
      </c>
      <c r="E26" s="123"/>
      <c r="F26" s="122">
        <f>F25-G25</f>
        <v>21</v>
      </c>
      <c r="G26" s="123"/>
      <c r="H26" s="124">
        <f>H25-I25</f>
        <v>27</v>
      </c>
      <c r="I26" s="125"/>
      <c r="J26" s="33"/>
      <c r="K26" s="34"/>
      <c r="L26" s="21" t="s">
        <v>29</v>
      </c>
      <c r="M26" s="21"/>
      <c r="N26" s="21"/>
      <c r="O26" s="21"/>
      <c r="P26" s="35"/>
      <c r="Q26" s="22" t="s">
        <v>86</v>
      </c>
      <c r="R26" s="22" t="s">
        <v>82</v>
      </c>
      <c r="S26" s="22" t="s">
        <v>87</v>
      </c>
      <c r="T26" s="22" t="s">
        <v>84</v>
      </c>
      <c r="U26" s="22" t="s">
        <v>85</v>
      </c>
      <c r="V26" s="22" t="s">
        <v>80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14680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2022-04-27T03:35:38Z</cp:lastPrinted>
  <dcterms:created xsi:type="dcterms:W3CDTF">2020-08-31T08:55:27Z</dcterms:created>
  <dcterms:modified xsi:type="dcterms:W3CDTF">2022-04-27T03:47:07Z</dcterms:modified>
</cp:coreProperties>
</file>