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<sst xmlns="http://schemas.openxmlformats.org/spreadsheetml/2006/main" count="239" uniqueCount="86">
  <si>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</si>
  <si>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</si>
  <si>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</si>
  <si>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</si>
  <si>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</si>
  <si>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</si>
  <si>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</si>
  <si>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</si>
  <si>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</si>
  <si>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</si>
  <si>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</si>
  <si>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</si>
  <si>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</si>
  <si>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</si>
  <si>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</si>
  <si>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</si>
  <si>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</si>
  <si>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</si>
  <si>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</si>
  <si>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</si>
  <si>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</si>
  <si>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</si>
  <si>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</si>
  <si>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</si>
  <si>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</si>
  <si>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</si>
  <si>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</si>
  <si>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</si>
  <si>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</si>
  <si>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</si>
  <si>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</si>
  <si>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</si>
  <si>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</si>
  <si>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</si>
  <si>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</si>
  <si>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</si>
  <si>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</si>
  <si>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</si>
  <si>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</si>
  <si>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</si>
  <si>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</si>
  <si>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</si>
  <si>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</si>
  <si>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</si>
  <si>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</si>
  <si>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</si>
  <si>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</si>
  <si>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</si>
  <si>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</si>
  <si>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</si>
  <si>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</si>
  <si>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</si>
  <si>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</si>
  <si>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</si>
  <si>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</si>
  <si>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</si>
  <si>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</si>
  <si>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</si>
  <si>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</si>
  <si>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</si>
  <si>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</si>
  <si>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</si>
  <si>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</si>
  <si>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</si>
  <si>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</si>
  <si>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</si>
  <si>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</si>
  <si>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</si>
  <si>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</si>
  <si>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</si>
  <si>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</si>
  <si>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</si>
  <si>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</si>
  <si>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</si>
  <si>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</si>
  <si>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</si>
  <si>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</si>
  <si>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</si>
  <si>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</si>
  <si>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49</t>
  </si>
  <si>
    <t>3,37</t>
  </si>
  <si>
    <t>32</t>
  </si>
  <si>
    <t>5</t>
  </si>
  <si>
    <t>СВОДКА ПО НАДОЮ МОЛОКА ЗА 11.08.2022 года</t>
  </si>
  <si>
    <t>85</t>
  </si>
  <si>
    <t>34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</si>
</sst>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25" zoomScale="90" zoomScaleNormal="75" zoomScaleSheetLayoutView="90" workbookViewId="0">
      <selection activeCell="Q15" sqref="Q1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53239</v>
      </c>
      <c r="D6" s="39">
        <v>221</v>
      </c>
      <c r="E6" s="39">
        <v>176</v>
      </c>
      <c r="F6" s="39">
        <v>213</v>
      </c>
      <c r="G6" s="39">
        <v>167</v>
      </c>
      <c r="H6" s="39">
        <v>233</v>
      </c>
      <c r="I6" s="39">
        <v>182</v>
      </c>
      <c r="J6" s="39">
        <v>57343</v>
      </c>
      <c r="K6" s="59">
        <v>94</v>
      </c>
      <c r="L6" s="13">
        <v>3.7</v>
      </c>
      <c r="M6" s="60" t="s">
        <v>80</v>
      </c>
      <c r="N6" s="40">
        <v>24</v>
      </c>
      <c r="O6" s="61">
        <v>19.5</v>
      </c>
      <c r="P6" s="39">
        <f>H6</f>
        <v>233</v>
      </c>
      <c r="Q6" s="62">
        <v>65</v>
      </c>
      <c r="R6" s="63" t="s">
        <v>81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4199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3156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57438</v>
      </c>
      <c r="D9" s="72">
        <f>D6+D7+D8</f>
        <v>241</v>
      </c>
      <c r="E9" s="16">
        <f t="shared" si="0"/>
        <v>222</v>
      </c>
      <c r="F9" s="16">
        <f t="shared" si="0"/>
        <v>228</v>
      </c>
      <c r="G9" s="16">
        <f t="shared" si="0"/>
        <v>208</v>
      </c>
      <c r="H9" s="16">
        <f t="shared" si="0"/>
        <v>248</v>
      </c>
      <c r="I9" s="16">
        <f t="shared" si="0"/>
        <v>224</v>
      </c>
      <c r="J9" s="71">
        <f t="shared" si="0"/>
        <v>60499</v>
      </c>
      <c r="K9" s="17">
        <f>F9/D9*100</f>
        <v>94.605809128630696</v>
      </c>
      <c r="L9" s="13">
        <f>H9*3.4/F9</f>
        <v>3.6982456140350872</v>
      </c>
      <c r="M9" s="73">
        <f>(M6+M7+M8)/2</f>
        <v>3.26</v>
      </c>
      <c r="N9" s="74">
        <f>D9/B9*100</f>
        <v>20.598290598290596</v>
      </c>
      <c r="O9" s="74">
        <v>17.2</v>
      </c>
      <c r="P9" s="16">
        <f>P6+P7+P8</f>
        <v>248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13373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11132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102"/>
    </row>
    <row r="11" spans="1:194" ht="18" customHeight="1" thickBot="1">
      <c r="A11" s="81" t="s">
        <v>27</v>
      </c>
      <c r="B11" s="75">
        <v>82</v>
      </c>
      <c r="C11" s="75">
        <v>1985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1826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0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4352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3562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2595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2310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6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11.5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204</v>
      </c>
      <c r="C16" s="39">
        <v>3471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3059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82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1138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828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418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304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1418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1058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1037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802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739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667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2714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2285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493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335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34026</v>
      </c>
      <c r="D24" s="42">
        <f>D10+D11+D12+D13+D14+D15+D16+D17+D18+D19+D20+D21+D22+D23</f>
        <v>144</v>
      </c>
      <c r="E24" s="42">
        <f>E10+E11+E12+E13+E14+E15+E16+E17+E18+E19+E20+E21+E22+E23</f>
        <v>159</v>
      </c>
      <c r="F24" s="42">
        <f>F10+F11+F12+F13+F14+F15+F16+F17+F18+F19+F20+F21+F22+F23</f>
        <v>119</v>
      </c>
      <c r="G24" s="42">
        <f>G23+G22+G21+G20+G19+G18+G17+G16+G15+G14+G13+G11+G10</f>
        <v>136</v>
      </c>
      <c r="H24" s="42">
        <f>H23+H22+H21+H20+H19+H18+H17+H16+H15+H14+H13+H12+H11+H10</f>
        <v>127</v>
      </c>
      <c r="I24" s="42">
        <f>I10+I11+I12+I13+I14+I15+I16+I17+I18+I19+I20+I21+I22+I23</f>
        <v>147</v>
      </c>
      <c r="J24" s="42">
        <f>J23+J22+J21+J20+J19+J18+J17+J16+J15+J14+J13+J11+J10</f>
        <v>28371</v>
      </c>
      <c r="K24" s="17">
        <f t="shared" si="3"/>
        <v>82.638888888888886</v>
      </c>
      <c r="L24" s="13">
        <f>H24*3.4/F24</f>
        <v>3.6285714285714286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10.8</v>
      </c>
      <c r="P24" s="39">
        <f>P23+P22+P21+P20+P19+P18+P17+P16+P15+P14+P13+P12+P11+P10</f>
        <v>127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91464</v>
      </c>
      <c r="D25" s="16">
        <f>D24+D9</f>
        <v>385</v>
      </c>
      <c r="E25" s="16">
        <f>E24+E9</f>
        <v>381</v>
      </c>
      <c r="F25" s="25">
        <f t="shared" si="9"/>
        <v>347</v>
      </c>
      <c r="G25" s="25">
        <f t="shared" si="9"/>
        <v>344</v>
      </c>
      <c r="H25" s="16">
        <f t="shared" si="9"/>
        <v>375</v>
      </c>
      <c r="I25" s="16">
        <f t="shared" si="9"/>
        <v>371</v>
      </c>
      <c r="J25" s="16">
        <f>J24+J9</f>
        <v>88870</v>
      </c>
      <c r="K25" s="17">
        <f t="shared" si="3"/>
        <v>90.129870129870127</v>
      </c>
      <c r="L25" s="13">
        <f>H25*3.4/F25</f>
        <v>3.6743515850144091</v>
      </c>
      <c r="M25" s="26">
        <f>(M9+M24)/2</f>
        <v>3.1754545454545453</v>
      </c>
      <c r="N25" s="27">
        <f>D25/B25*100</f>
        <v>14.807692307692308</v>
      </c>
      <c r="O25" s="27">
        <v>13.8</v>
      </c>
      <c r="P25" s="28">
        <f>P24+P9</f>
        <v>375</v>
      </c>
      <c r="Q25" s="16">
        <f>Q24+Q9</f>
        <v>68</v>
      </c>
      <c r="R25" s="16">
        <f>R24+R9</f>
        <v>32</v>
      </c>
      <c r="S25" s="16">
        <f>S9+S24</f>
        <v>66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19120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4</v>
      </c>
      <c r="E26" s="105"/>
      <c r="F26" s="104">
        <f>F25-G25</f>
        <v>3</v>
      </c>
      <c r="G26" s="105"/>
      <c r="H26" s="106">
        <f>H25-I25</f>
        <v>4</v>
      </c>
      <c r="I26" s="107"/>
      <c r="J26" s="33"/>
      <c r="K26" s="34"/>
      <c r="L26" s="21"/>
      <c r="M26" s="21"/>
      <c r="N26" s="21"/>
      <c r="O26" s="21"/>
      <c r="P26" s="35"/>
      <c r="Q26" s="22" t="s">
        <v>84</v>
      </c>
      <c r="R26" s="22" t="s">
        <v>79</v>
      </c>
      <c r="S26" s="22" t="s">
        <v>85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24775</v>
      </c>
      <c r="DH26" s="14"/>
      <c r="DI26" s="14"/>
      <c r="DJ26" s="14">
        <v>31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2022-08-12T02:50:00Z</cp:lastPrinted>
  <dcterms:created xsi:type="dcterms:W3CDTF">2020-08-31T08:55:27Z</dcterms:created>
  <dcterms:modified xsi:type="dcterms:W3CDTF">2022-08-12T02:57:05Z</dcterms:modified>
</cp:coreProperties>
</file>