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<sst xmlns="http://schemas.openxmlformats.org/spreadsheetml/2006/main" count="326" uniqueCount="86">
  <si>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</si>
  <si>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</si>
  <si>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</si>
  <si>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</si>
  <si>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</si>
  <si>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</si>
  <si>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</si>
  <si>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</si>
  <si>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</si>
  <si>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</si>
  <si>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</si>
  <si>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</si>
  <si>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</si>
  <si>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</si>
  <si>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</si>
  <si>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</si>
  <si>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</si>
  <si>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</si>
  <si>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</si>
  <si>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</si>
  <si>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</si>
  <si>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</si>
  <si>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</si>
  <si>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</si>
  <si>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</si>
  <si>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</si>
  <si>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</si>
  <si>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</si>
  <si>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</si>
  <si>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</si>
  <si>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</si>
  <si>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</si>
  <si>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</si>
  <si>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</si>
  <si>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</si>
  <si>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</si>
  <si>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</si>
  <si>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</si>
  <si>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</si>
  <si>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</si>
  <si>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</si>
  <si>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</si>
  <si>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</si>
  <si>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</si>
  <si>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</si>
  <si>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</si>
  <si>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</si>
  <si>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</si>
  <si>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</si>
  <si>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</si>
  <si>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</si>
  <si>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</si>
  <si>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</si>
  <si>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</si>
  <si>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</si>
  <si>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</si>
  <si>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</si>
  <si>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</si>
  <si>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</si>
  <si>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</si>
  <si>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</si>
  <si>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</si>
  <si>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</si>
  <si>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</si>
  <si>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</si>
  <si>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</si>
  <si>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</si>
  <si>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</si>
  <si>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</si>
  <si>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</si>
  <si>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</si>
  <si>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</si>
  <si>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</si>
  <si>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</si>
  <si>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</si>
  <si>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</si>
  <si>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</si>
  <si>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</si>
  <si>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</si>
  <si>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9</t>
  </si>
  <si>
    <t>17</t>
  </si>
  <si>
    <t>5</t>
  </si>
  <si>
    <t>10</t>
  </si>
  <si>
    <t>1</t>
  </si>
  <si>
    <t>3,41</t>
  </si>
  <si>
    <t>СВОДКА ПО НАДОЮ МОЛОКА ЗА 08.06.2022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</si>
</sst>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L8" sqref="L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3" t="s">
        <v>85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</row>
    <row r="2" spans="1:194" ht="12.75" customHeight="1">
      <c r="A2" s="104" t="s">
        <v>28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5" t="s">
        <v>0</v>
      </c>
      <c r="B4" s="107" t="s">
        <v>1</v>
      </c>
      <c r="C4" s="105" t="s">
        <v>60</v>
      </c>
      <c r="D4" s="109" t="s">
        <v>2</v>
      </c>
      <c r="E4" s="110"/>
      <c r="F4" s="110"/>
      <c r="G4" s="110"/>
      <c r="H4" s="110"/>
      <c r="I4" s="111"/>
      <c r="J4" s="105" t="s">
        <v>59</v>
      </c>
      <c r="K4" s="112" t="s">
        <v>3</v>
      </c>
      <c r="L4" s="105" t="s">
        <v>4</v>
      </c>
      <c r="M4" s="105" t="s">
        <v>5</v>
      </c>
      <c r="N4" s="120" t="s">
        <v>6</v>
      </c>
      <c r="O4" s="121"/>
      <c r="P4" s="105" t="s">
        <v>52</v>
      </c>
      <c r="Q4" s="126" t="s">
        <v>7</v>
      </c>
      <c r="R4" s="127"/>
      <c r="S4" s="109" t="s">
        <v>8</v>
      </c>
      <c r="T4" s="110"/>
      <c r="U4" s="111"/>
      <c r="V4" s="112" t="s">
        <v>9</v>
      </c>
      <c r="W4" s="128" t="s">
        <v>68</v>
      </c>
      <c r="X4" s="12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16" t="s">
        <v>76</v>
      </c>
    </row>
    <row r="5" spans="1:194" ht="53.25" customHeight="1" thickBot="1">
      <c r="A5" s="106"/>
      <c r="B5" s="108"/>
      <c r="C5" s="106"/>
      <c r="D5" s="118" t="s">
        <v>57</v>
      </c>
      <c r="E5" s="119"/>
      <c r="F5" s="118" t="s">
        <v>58</v>
      </c>
      <c r="G5" s="119"/>
      <c r="H5" s="118" t="s">
        <v>63</v>
      </c>
      <c r="I5" s="119"/>
      <c r="J5" s="106"/>
      <c r="K5" s="113"/>
      <c r="L5" s="106"/>
      <c r="M5" s="106"/>
      <c r="N5" s="9" t="s">
        <v>56</v>
      </c>
      <c r="O5" s="9" t="s">
        <v>47</v>
      </c>
      <c r="P5" s="106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3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17"/>
    </row>
    <row r="6" spans="1:194" ht="23.25" customHeight="1" thickBot="1">
      <c r="A6" s="57" t="s">
        <v>18</v>
      </c>
      <c r="B6" s="58">
        <v>905</v>
      </c>
      <c r="C6" s="39">
        <v>38562</v>
      </c>
      <c r="D6" s="39">
        <v>244</v>
      </c>
      <c r="E6" s="39">
        <v>203</v>
      </c>
      <c r="F6" s="39">
        <v>234</v>
      </c>
      <c r="G6" s="39">
        <v>186</v>
      </c>
      <c r="H6" s="39">
        <v>265</v>
      </c>
      <c r="I6" s="39">
        <v>209</v>
      </c>
      <c r="J6" s="39">
        <v>41689</v>
      </c>
      <c r="K6" s="59">
        <v>94</v>
      </c>
      <c r="L6" s="13">
        <v>4</v>
      </c>
      <c r="M6" s="60" t="s">
        <v>84</v>
      </c>
      <c r="N6" s="40">
        <v>26.8</v>
      </c>
      <c r="O6" s="61">
        <v>22.4</v>
      </c>
      <c r="P6" s="39">
        <f>H6</f>
        <v>265</v>
      </c>
      <c r="Q6" s="62">
        <v>36</v>
      </c>
      <c r="R6" s="63" t="s">
        <v>83</v>
      </c>
      <c r="S6" s="58">
        <v>24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14.8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31" customFormat="1" ht="21" customHeight="1" thickBot="1">
      <c r="A8" s="57" t="s">
        <v>22</v>
      </c>
      <c r="B8" s="58">
        <v>250</v>
      </c>
      <c r="C8" s="69">
        <v>2919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2148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  <c r="DL8" s="1"/>
      <c r="DM8" s="1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41481</v>
      </c>
      <c r="D9" s="73">
        <f t="shared" si="0"/>
        <v>264</v>
      </c>
      <c r="E9" s="16">
        <f t="shared" si="0"/>
        <v>251</v>
      </c>
      <c r="F9" s="16">
        <f t="shared" si="0"/>
        <v>250</v>
      </c>
      <c r="G9" s="16">
        <f t="shared" si="0"/>
        <v>227</v>
      </c>
      <c r="H9" s="16">
        <f t="shared" si="0"/>
        <v>281</v>
      </c>
      <c r="I9" s="16">
        <f t="shared" si="0"/>
        <v>252</v>
      </c>
      <c r="J9" s="71">
        <f t="shared" si="0"/>
        <v>43837</v>
      </c>
      <c r="K9" s="17">
        <f>F9/D9*100</f>
        <v>94.696969696969703</v>
      </c>
      <c r="L9" s="13">
        <f>H9*3.4/F9</f>
        <v>3.8216000000000001</v>
      </c>
      <c r="M9" s="74">
        <f>(M6+M7+M8)/2</f>
        <v>3.2800000000000002</v>
      </c>
      <c r="N9" s="75">
        <f>D9/B9*100</f>
        <v>22.857142857142858</v>
      </c>
      <c r="O9" s="75">
        <v>19.3</v>
      </c>
      <c r="P9" s="16">
        <f>P6+P7+P8</f>
        <v>281</v>
      </c>
      <c r="Q9" s="16">
        <f>Q8+Q7+Q6</f>
        <v>36</v>
      </c>
      <c r="R9" s="16">
        <f>R8+R7+R6</f>
        <v>1</v>
      </c>
      <c r="S9" s="16">
        <f>S8+S7+S6</f>
        <v>24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1" customFormat="1" ht="18.75" customHeight="1" thickBot="1">
      <c r="A10" s="15" t="s">
        <v>26</v>
      </c>
      <c r="B10" s="39">
        <v>410</v>
      </c>
      <c r="C10" s="76">
        <v>9762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8117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3</v>
      </c>
      <c r="R10" s="39"/>
      <c r="S10" s="78" t="s">
        <v>82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K10" s="1"/>
      <c r="DL10" s="1"/>
      <c r="DM10" s="1"/>
      <c r="DN10" s="132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</row>
    <row r="11" spans="1:194" s="131" customFormat="1" ht="21" customHeight="1" thickBot="1">
      <c r="A11" s="82" t="s">
        <v>27</v>
      </c>
      <c r="B11" s="76">
        <v>86</v>
      </c>
      <c r="C11" s="76">
        <v>1345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1250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1" customFormat="1" ht="18.75" customHeight="1" thickBot="1">
      <c r="A13" s="93" t="s">
        <v>29</v>
      </c>
      <c r="B13" s="76">
        <v>120</v>
      </c>
      <c r="C13" s="76">
        <v>3052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2472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</row>
    <row r="14" spans="1:194" s="131" customFormat="1" ht="19.5" customHeight="1" thickBot="1">
      <c r="A14" s="15" t="s">
        <v>31</v>
      </c>
      <c r="B14" s="39">
        <v>105</v>
      </c>
      <c r="C14" s="39">
        <v>1784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1592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31" customFormat="1" ht="16.5" customHeight="1" thickBot="1">
      <c r="A16" s="15" t="s">
        <v>34</v>
      </c>
      <c r="B16" s="39">
        <v>215</v>
      </c>
      <c r="C16" s="39">
        <v>2348</v>
      </c>
      <c r="D16" s="58">
        <v>19</v>
      </c>
      <c r="E16" s="58">
        <v>18</v>
      </c>
      <c r="F16" s="58">
        <v>16</v>
      </c>
      <c r="G16" s="58">
        <v>17</v>
      </c>
      <c r="H16" s="58">
        <v>17</v>
      </c>
      <c r="I16" s="58">
        <v>17</v>
      </c>
      <c r="J16" s="39">
        <v>1997</v>
      </c>
      <c r="K16" s="17">
        <f t="shared" si="3"/>
        <v>84.210526315789465</v>
      </c>
      <c r="L16" s="13">
        <f>H16*3.4/F16</f>
        <v>3.6124999999999998</v>
      </c>
      <c r="M16" s="84" t="s">
        <v>35</v>
      </c>
      <c r="N16" s="40">
        <f>D16/B16*100</f>
        <v>8.8372093023255811</v>
      </c>
      <c r="O16" s="61">
        <v>9.4</v>
      </c>
      <c r="P16" s="39">
        <f t="shared" si="1"/>
        <v>17</v>
      </c>
      <c r="Q16" s="39"/>
      <c r="R16" s="39"/>
      <c r="S16" s="78" t="s">
        <v>81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</row>
    <row r="17" spans="1:194" s="131" customFormat="1" ht="17.25" customHeight="1" thickBot="1">
      <c r="A17" s="15" t="s">
        <v>36</v>
      </c>
      <c r="B17" s="39">
        <v>115</v>
      </c>
      <c r="C17" s="39">
        <v>738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524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</row>
    <row r="18" spans="1:194" s="131" customFormat="1" ht="18" customHeight="1" thickBot="1">
      <c r="A18" s="15" t="s">
        <v>38</v>
      </c>
      <c r="B18" s="58">
        <v>75</v>
      </c>
      <c r="C18" s="58">
        <v>250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176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</row>
    <row r="19" spans="1:194" s="131" customFormat="1" ht="18" customHeight="1" thickBot="1">
      <c r="A19" s="15" t="s">
        <v>39</v>
      </c>
      <c r="B19" s="39">
        <v>104</v>
      </c>
      <c r="C19" s="39">
        <v>971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696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</row>
    <row r="20" spans="1:194" s="131" customFormat="1" ht="18" customHeight="1" thickBot="1">
      <c r="A20" s="15" t="s">
        <v>70</v>
      </c>
      <c r="B20" s="39">
        <v>60</v>
      </c>
      <c r="C20" s="39">
        <v>708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542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</row>
    <row r="21" spans="1:194" s="131" customFormat="1" ht="18" customHeight="1" thickBot="1">
      <c r="A21" s="15" t="s">
        <v>55</v>
      </c>
      <c r="B21" s="39">
        <v>25</v>
      </c>
      <c r="C21" s="39">
        <v>455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339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</row>
    <row r="22" spans="1:194" s="131" customFormat="1" ht="18" customHeight="1" thickBot="1">
      <c r="A22" s="15" t="s">
        <v>42</v>
      </c>
      <c r="B22" s="58">
        <v>80</v>
      </c>
      <c r="C22" s="58">
        <v>1930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1572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</row>
    <row r="23" spans="1:194" s="131" customFormat="1" ht="20.25" customHeight="1" thickBot="1">
      <c r="A23" s="15" t="s">
        <v>50</v>
      </c>
      <c r="B23" s="58">
        <v>50</v>
      </c>
      <c r="C23" s="58">
        <v>301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206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23937</v>
      </c>
      <c r="D24" s="42">
        <f>D10+D11+D12+D13+D14+D15+D16+D17+D18+D19+D20+D21+D22+D23</f>
        <v>165</v>
      </c>
      <c r="E24" s="42">
        <f>E10+E11+E12+E13+E14+E15+E16+E17+E18+E19+E20+E21+E22+E23</f>
        <v>177</v>
      </c>
      <c r="F24" s="42">
        <f>F10+F11+F12+F13+F14+F15+F16+F17+F18+F19+F20+F21+F22+F23</f>
        <v>129</v>
      </c>
      <c r="G24" s="42">
        <f>G23+G22+G21+G20+G19+G18+G17+G16+G15+G14+G13+G11+G10</f>
        <v>145</v>
      </c>
      <c r="H24" s="42">
        <f>H23+H22+H21+H20+H19+H18+H17+H16+H15+H14+H13+H12+H11+H10</f>
        <v>139</v>
      </c>
      <c r="I24" s="42">
        <f>I10+I11+I12+I13+I14+I15+I16+I17+I18+I19+I20+I21+I22+I23</f>
        <v>157</v>
      </c>
      <c r="J24" s="42">
        <f>J23+J22+J21+J20+J19+J18+J17+J16+J15+J14+J13+J11+J10</f>
        <v>19686</v>
      </c>
      <c r="K24" s="17">
        <f t="shared" si="3"/>
        <v>78.181818181818187</v>
      </c>
      <c r="L24" s="13">
        <f>H24*3.4/F24</f>
        <v>3.6635658914728682</v>
      </c>
      <c r="M24" s="43">
        <f>(M10+M11+M13+M14+M16+M17+M18+M19+M20+M21+M23)/11</f>
        <v>3.1</v>
      </c>
      <c r="N24" s="40">
        <f t="shared" si="2"/>
        <v>11.418685121107266</v>
      </c>
      <c r="O24" s="44">
        <v>11.9</v>
      </c>
      <c r="P24" s="39">
        <f>P23+P22+P21+P20+P19+P18+P17+P16+P15+P14+P13+P12+P11+P10</f>
        <v>139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65418</v>
      </c>
      <c r="D25" s="16">
        <f>D24+D9</f>
        <v>429</v>
      </c>
      <c r="E25" s="16">
        <f>E24+E9</f>
        <v>428</v>
      </c>
      <c r="F25" s="25">
        <f t="shared" si="8"/>
        <v>379</v>
      </c>
      <c r="G25" s="25">
        <f t="shared" si="8"/>
        <v>372</v>
      </c>
      <c r="H25" s="16">
        <f t="shared" si="8"/>
        <v>420</v>
      </c>
      <c r="I25" s="16">
        <f t="shared" si="8"/>
        <v>409</v>
      </c>
      <c r="J25" s="16">
        <f>J24+J9</f>
        <v>63523</v>
      </c>
      <c r="K25" s="17">
        <f t="shared" si="3"/>
        <v>88.344988344988337</v>
      </c>
      <c r="L25" s="13">
        <f>H25*3.4/F25</f>
        <v>3.7678100263852241</v>
      </c>
      <c r="M25" s="26">
        <f>(M9+M24)/2</f>
        <v>3.1900000000000004</v>
      </c>
      <c r="N25" s="27">
        <f>D25/B25*100</f>
        <v>16.5</v>
      </c>
      <c r="O25" s="27">
        <v>15.4</v>
      </c>
      <c r="P25" s="28">
        <f>P24+P9</f>
        <v>420</v>
      </c>
      <c r="Q25" s="16">
        <f>Q24+Q9</f>
        <v>39</v>
      </c>
      <c r="R25" s="16">
        <f>R24+R9</f>
        <v>1</v>
      </c>
      <c r="S25" s="16">
        <f>S9+S24</f>
        <v>39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15970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2">
        <f>D25-E25</f>
        <v>1</v>
      </c>
      <c r="E26" s="123"/>
      <c r="F26" s="122">
        <f>F25-G25</f>
        <v>7</v>
      </c>
      <c r="G26" s="123"/>
      <c r="H26" s="124">
        <f>H25-I25</f>
        <v>11</v>
      </c>
      <c r="I26" s="125"/>
      <c r="J26" s="33"/>
      <c r="K26" s="34"/>
      <c r="L26" s="21">
        <v>0</v>
      </c>
      <c r="M26" s="21"/>
      <c r="N26" s="21"/>
      <c r="O26" s="21"/>
      <c r="P26" s="35"/>
      <c r="Q26" s="22" t="s">
        <v>79</v>
      </c>
      <c r="R26" s="22" t="s">
        <v>37</v>
      </c>
      <c r="S26" s="22" t="s">
        <v>80</v>
      </c>
      <c r="T26" s="22" t="s">
        <v>37</v>
      </c>
      <c r="U26" s="22" t="s">
        <v>77</v>
      </c>
      <c r="V26" s="22"/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22160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2022-06-09T02:49:29Z</cp:lastPrinted>
  <dcterms:created xsi:type="dcterms:W3CDTF">2020-08-31T08:55:27Z</dcterms:created>
  <dcterms:modified xsi:type="dcterms:W3CDTF">2022-06-09T02:49:47Z</dcterms:modified>
</cp:coreProperties>
</file>