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<sst xmlns="http://schemas.openxmlformats.org/spreadsheetml/2006/main" count="246" uniqueCount="89">
  <si>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</si>
  <si>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</si>
  <si>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</si>
  <si>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</si>
  <si>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</si>
  <si>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</si>
  <si>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</si>
  <si>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</si>
  <si>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</si>
  <si>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</si>
  <si>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</si>
  <si>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</si>
  <si>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</si>
  <si>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</si>
  <si>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</si>
  <si>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</si>
  <si>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</si>
  <si>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</si>
  <si>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</si>
  <si>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</si>
  <si>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</si>
  <si>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</si>
  <si>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</si>
  <si>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</si>
  <si>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</si>
  <si>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</si>
  <si>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</si>
  <si>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</si>
  <si>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</si>
  <si>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</si>
  <si>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</si>
  <si>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</si>
  <si>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</si>
  <si>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</si>
  <si>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</si>
  <si>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</si>
  <si>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</si>
  <si>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</si>
  <si>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</si>
  <si>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</si>
  <si>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</si>
  <si>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</si>
  <si>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</si>
  <si>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</si>
  <si>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</si>
  <si>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</si>
  <si>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</si>
  <si>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</si>
  <si>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</si>
  <si>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</si>
  <si>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</si>
  <si>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</si>
  <si>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</si>
  <si>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</si>
  <si>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</si>
  <si>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</si>
  <si>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</si>
  <si>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</si>
  <si>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</si>
  <si>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</si>
  <si>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</si>
  <si>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</si>
  <si>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</si>
  <si>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</si>
  <si>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</si>
  <si>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</si>
  <si>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</si>
  <si>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</si>
  <si>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</si>
  <si>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</si>
  <si>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</si>
  <si>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</si>
  <si>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</si>
  <si>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</si>
  <si>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</si>
  <si>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</si>
  <si>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</si>
  <si>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</si>
  <si>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</si>
  <si>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</si>
  <si>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</si>
  <si>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56</t>
  </si>
  <si>
    <t>20</t>
  </si>
  <si>
    <t>1-0</t>
  </si>
  <si>
    <t>15</t>
  </si>
  <si>
    <t>148</t>
  </si>
  <si>
    <t>93</t>
  </si>
  <si>
    <t>3,37</t>
  </si>
  <si>
    <t>СВОДКА ПО НАДОЮ МОЛОКА ЗА 29.08.2022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</si>
</sst>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90" zoomScaleNormal="75" zoomScaleSheetLayoutView="90" workbookViewId="0">
      <selection activeCell="V17" sqref="V17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57486</v>
      </c>
      <c r="D6" s="39">
        <v>226</v>
      </c>
      <c r="E6" s="39">
        <v>189</v>
      </c>
      <c r="F6" s="39">
        <v>216</v>
      </c>
      <c r="G6" s="39">
        <v>175</v>
      </c>
      <c r="H6" s="39">
        <v>239</v>
      </c>
      <c r="I6" s="39">
        <v>193</v>
      </c>
      <c r="J6" s="39">
        <v>61546</v>
      </c>
      <c r="K6" s="59">
        <v>94</v>
      </c>
      <c r="L6" s="13">
        <v>3.7</v>
      </c>
      <c r="M6" s="60" t="s">
        <v>87</v>
      </c>
      <c r="N6" s="40">
        <v>24.5</v>
      </c>
      <c r="O6" s="61">
        <v>20.9</v>
      </c>
      <c r="P6" s="39">
        <f>H6</f>
        <v>239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8400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12.7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84">
        <v>4559</v>
      </c>
      <c r="D8" s="39">
        <v>20</v>
      </c>
      <c r="E8" s="39">
        <v>24</v>
      </c>
      <c r="F8" s="39">
        <v>15</v>
      </c>
      <c r="G8" s="39">
        <v>20</v>
      </c>
      <c r="H8" s="39">
        <v>15</v>
      </c>
      <c r="I8" s="39">
        <v>21</v>
      </c>
      <c r="J8" s="39">
        <v>3426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9.6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 t="s">
        <v>83</v>
      </c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>
        <v>6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1170</v>
      </c>
      <c r="C9" s="71">
        <f>C6+C7+C8</f>
        <v>62045</v>
      </c>
      <c r="D9" s="71">
        <f>D6+D7+D8</f>
        <v>246</v>
      </c>
      <c r="E9" s="16">
        <f t="shared" si="0"/>
        <v>231</v>
      </c>
      <c r="F9" s="16">
        <f t="shared" si="0"/>
        <v>231</v>
      </c>
      <c r="G9" s="16">
        <f t="shared" si="0"/>
        <v>212</v>
      </c>
      <c r="H9" s="16">
        <f t="shared" si="0"/>
        <v>254</v>
      </c>
      <c r="I9" s="16">
        <f t="shared" si="0"/>
        <v>232</v>
      </c>
      <c r="J9" s="70">
        <f t="shared" si="0"/>
        <v>64972</v>
      </c>
      <c r="K9" s="17">
        <f>F9/D9*100</f>
        <v>93.902439024390233</v>
      </c>
      <c r="L9" s="13">
        <f>H9*3.4/F9</f>
        <v>3.7385281385281388</v>
      </c>
      <c r="M9" s="72">
        <f>(M6+M7+M8)/2</f>
        <v>3.26</v>
      </c>
      <c r="N9" s="73">
        <f>D9/B9*100</f>
        <v>21.025641025641026</v>
      </c>
      <c r="O9" s="73">
        <v>17.899999999999999</v>
      </c>
      <c r="P9" s="16">
        <f>P6+P7+P8</f>
        <v>254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 t="s">
        <v>83</v>
      </c>
      <c r="W9" s="16">
        <f>W6+W7+W8</f>
        <v>309</v>
      </c>
      <c r="X9" s="7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9770</v>
      </c>
      <c r="DH9" s="16" t="e">
        <f>DH6+#REF!+DH7+DH8</f>
        <v>#REF!</v>
      </c>
      <c r="DI9" s="16" t="e">
        <f>DI6+#REF!+DI7+DI8</f>
        <v>#REF!</v>
      </c>
      <c r="DJ9" s="16">
        <f>DJ6+DJ7+DJ8</f>
        <v>6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5">
        <v>14273</v>
      </c>
      <c r="D10" s="58">
        <v>50</v>
      </c>
      <c r="E10" s="58">
        <v>48</v>
      </c>
      <c r="F10" s="58">
        <v>39</v>
      </c>
      <c r="G10" s="58">
        <v>39</v>
      </c>
      <c r="H10" s="58">
        <v>44</v>
      </c>
      <c r="I10" s="58">
        <v>43</v>
      </c>
      <c r="J10" s="39">
        <v>11924</v>
      </c>
      <c r="K10" s="17">
        <v>77</v>
      </c>
      <c r="L10" s="13">
        <v>3.8</v>
      </c>
      <c r="M10" s="86">
        <v>3.2</v>
      </c>
      <c r="N10" s="40">
        <v>12.2</v>
      </c>
      <c r="O10" s="61">
        <v>11.7</v>
      </c>
      <c r="P10" s="39">
        <f t="shared" ref="P10:P15" si="1">H10</f>
        <v>44</v>
      </c>
      <c r="Q10" s="62">
        <v>5</v>
      </c>
      <c r="R10" s="39"/>
      <c r="S10" s="74" t="s">
        <v>82</v>
      </c>
      <c r="T10" s="75"/>
      <c r="U10" s="76" t="s">
        <v>66</v>
      </c>
      <c r="V10" s="66"/>
      <c r="W10" s="74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7">
        <v>20</v>
      </c>
      <c r="DN10" s="87"/>
    </row>
    <row r="11" spans="1:194" ht="18" customHeight="1" thickBot="1">
      <c r="A11" s="88" t="s">
        <v>27</v>
      </c>
      <c r="B11" s="85">
        <v>74</v>
      </c>
      <c r="C11" s="85">
        <v>2135</v>
      </c>
      <c r="D11" s="89">
        <v>10</v>
      </c>
      <c r="E11" s="89">
        <v>13</v>
      </c>
      <c r="F11" s="89">
        <v>8</v>
      </c>
      <c r="G11" s="89">
        <v>10</v>
      </c>
      <c r="H11" s="89">
        <v>9</v>
      </c>
      <c r="I11" s="58">
        <v>11</v>
      </c>
      <c r="J11" s="39">
        <v>1961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13.513513513513514</v>
      </c>
      <c r="O11" s="90">
        <v>13</v>
      </c>
      <c r="P11" s="39">
        <f>H11</f>
        <v>9</v>
      </c>
      <c r="Q11" s="91">
        <v>2</v>
      </c>
      <c r="R11" s="92"/>
      <c r="S11" s="22" t="s">
        <v>80</v>
      </c>
      <c r="T11" s="93"/>
      <c r="U11" s="94"/>
      <c r="V11" s="66"/>
      <c r="W11" s="22" t="s">
        <v>72</v>
      </c>
      <c r="X11" s="95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1600</v>
      </c>
      <c r="DH11" s="68"/>
      <c r="DI11" s="68"/>
      <c r="DJ11" s="77">
        <v>10</v>
      </c>
      <c r="DK11" s="1" t="s">
        <v>28</v>
      </c>
      <c r="DL11" s="1" t="s">
        <v>28</v>
      </c>
    </row>
    <row r="12" spans="1:194" s="82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6" t="s">
        <v>29</v>
      </c>
      <c r="B13" s="85">
        <v>120</v>
      </c>
      <c r="C13" s="85">
        <v>4712</v>
      </c>
      <c r="D13" s="89">
        <v>20</v>
      </c>
      <c r="E13" s="89">
        <v>21</v>
      </c>
      <c r="F13" s="89">
        <v>16</v>
      </c>
      <c r="G13" s="89">
        <v>17</v>
      </c>
      <c r="H13" s="89">
        <v>17</v>
      </c>
      <c r="I13" s="58">
        <v>19</v>
      </c>
      <c r="J13" s="39">
        <v>3868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4</v>
      </c>
      <c r="R13" s="85"/>
      <c r="S13" s="22" t="s">
        <v>79</v>
      </c>
      <c r="T13" s="97"/>
      <c r="U13" s="93" t="s">
        <v>69</v>
      </c>
      <c r="V13" s="22"/>
      <c r="W13" s="22" t="s">
        <v>68</v>
      </c>
      <c r="X13" s="95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8"/>
      <c r="DG13" s="99">
        <v>6600</v>
      </c>
      <c r="DH13" s="100"/>
      <c r="DI13" s="68"/>
      <c r="DJ13" s="77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2811</v>
      </c>
      <c r="D14" s="58">
        <v>12</v>
      </c>
      <c r="E14" s="58">
        <v>10</v>
      </c>
      <c r="F14" s="58">
        <v>10</v>
      </c>
      <c r="G14" s="58">
        <v>9</v>
      </c>
      <c r="H14" s="58">
        <v>10</v>
      </c>
      <c r="I14" s="58">
        <v>10</v>
      </c>
      <c r="J14" s="39">
        <v>2490</v>
      </c>
      <c r="K14" s="17">
        <f t="shared" si="3"/>
        <v>83.333333333333343</v>
      </c>
      <c r="L14" s="13">
        <f t="shared" si="4"/>
        <v>3.4</v>
      </c>
      <c r="M14" s="78" t="s">
        <v>20</v>
      </c>
      <c r="N14" s="40">
        <f t="shared" si="2"/>
        <v>11.428571428571429</v>
      </c>
      <c r="O14" s="61">
        <v>11.1</v>
      </c>
      <c r="P14" s="39">
        <f t="shared" si="1"/>
        <v>10</v>
      </c>
      <c r="Q14" s="39">
        <v>1</v>
      </c>
      <c r="R14" s="39"/>
      <c r="S14" s="74" t="s">
        <v>79</v>
      </c>
      <c r="T14" s="75"/>
      <c r="U14" s="75" t="s">
        <v>41</v>
      </c>
      <c r="V14" s="74"/>
      <c r="W14" s="74" t="s">
        <v>73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/>
      <c r="DK15" s="1" t="s">
        <v>24</v>
      </c>
      <c r="DL15" s="1" t="s">
        <v>33</v>
      </c>
      <c r="DP15" s="83"/>
    </row>
    <row r="16" spans="1:194" ht="16.5" customHeight="1" thickBot="1">
      <c r="A16" s="15" t="s">
        <v>34</v>
      </c>
      <c r="B16" s="39">
        <v>204</v>
      </c>
      <c r="C16" s="39">
        <v>3732</v>
      </c>
      <c r="D16" s="58">
        <v>14</v>
      </c>
      <c r="E16" s="58">
        <v>15</v>
      </c>
      <c r="F16" s="58">
        <v>13</v>
      </c>
      <c r="G16" s="58">
        <v>13</v>
      </c>
      <c r="H16" s="58">
        <v>13</v>
      </c>
      <c r="I16" s="58">
        <v>14</v>
      </c>
      <c r="J16" s="39">
        <v>3302</v>
      </c>
      <c r="K16" s="17">
        <f t="shared" si="3"/>
        <v>92.857142857142861</v>
      </c>
      <c r="L16" s="13">
        <f>H16*3.4/F16</f>
        <v>3.3999999999999995</v>
      </c>
      <c r="M16" s="78" t="s">
        <v>35</v>
      </c>
      <c r="N16" s="40">
        <f>D16/B16*100</f>
        <v>6.8627450980392162</v>
      </c>
      <c r="O16" s="61">
        <v>7.8</v>
      </c>
      <c r="P16" s="39">
        <f>H16</f>
        <v>13</v>
      </c>
      <c r="Q16" s="39">
        <v>2</v>
      </c>
      <c r="R16" s="39"/>
      <c r="S16" s="74" t="s">
        <v>84</v>
      </c>
      <c r="T16" s="75"/>
      <c r="U16" s="75" t="s">
        <v>65</v>
      </c>
      <c r="V16" s="74"/>
      <c r="W16" s="74" t="s">
        <v>65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5</v>
      </c>
    </row>
    <row r="17" spans="1:194" ht="17.25" customHeight="1" thickBot="1">
      <c r="A17" s="15" t="s">
        <v>36</v>
      </c>
      <c r="B17" s="39">
        <v>115</v>
      </c>
      <c r="C17" s="39">
        <v>1223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900</v>
      </c>
      <c r="K17" s="17">
        <f t="shared" si="3"/>
        <v>80</v>
      </c>
      <c r="L17" s="13">
        <f t="shared" si="4"/>
        <v>3.4</v>
      </c>
      <c r="M17" s="78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4"/>
      <c r="T17" s="75"/>
      <c r="U17" s="75"/>
      <c r="V17" s="74"/>
      <c r="W17" s="74" t="s">
        <v>74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/>
    </row>
    <row r="18" spans="1:194" ht="18" customHeight="1" thickBot="1">
      <c r="A18" s="15" t="s">
        <v>38</v>
      </c>
      <c r="B18" s="58">
        <v>75</v>
      </c>
      <c r="C18" s="58">
        <v>454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344</v>
      </c>
      <c r="K18" s="17">
        <f t="shared" si="3"/>
        <v>100</v>
      </c>
      <c r="L18" s="13">
        <f t="shared" si="4"/>
        <v>3.4</v>
      </c>
      <c r="M18" s="78" t="s">
        <v>35</v>
      </c>
      <c r="N18" s="40">
        <f t="shared" si="2"/>
        <v>2.666666666666667</v>
      </c>
      <c r="O18" s="61">
        <v>4</v>
      </c>
      <c r="P18" s="101">
        <f t="shared" ref="P18:P23" si="6">H18</f>
        <v>2</v>
      </c>
      <c r="Q18" s="39"/>
      <c r="R18" s="74"/>
      <c r="S18" s="58"/>
      <c r="T18" s="64"/>
      <c r="U18" s="75"/>
      <c r="V18" s="74"/>
      <c r="W18" s="39"/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2"/>
      <c r="DG18" s="68"/>
      <c r="DH18" s="81"/>
      <c r="DI18" s="81"/>
      <c r="DJ18" s="77"/>
    </row>
    <row r="19" spans="1:194" ht="18" customHeight="1" thickBot="1">
      <c r="A19" s="15" t="s">
        <v>39</v>
      </c>
      <c r="B19" s="39">
        <v>104</v>
      </c>
      <c r="C19" s="39">
        <v>1526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1148</v>
      </c>
      <c r="K19" s="17">
        <f t="shared" si="3"/>
        <v>83.333333333333343</v>
      </c>
      <c r="L19" s="13">
        <f t="shared" si="4"/>
        <v>3.4</v>
      </c>
      <c r="M19" s="78" t="s">
        <v>20</v>
      </c>
      <c r="N19" s="40">
        <f t="shared" si="2"/>
        <v>5.7692307692307692</v>
      </c>
      <c r="O19" s="61">
        <v>8.1</v>
      </c>
      <c r="P19" s="101">
        <f t="shared" si="6"/>
        <v>5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2"/>
      <c r="DG19" s="68"/>
      <c r="DH19" s="81"/>
      <c r="DI19" s="81"/>
      <c r="DJ19" s="77"/>
    </row>
    <row r="20" spans="1:194" ht="18" customHeight="1" thickBot="1">
      <c r="A20" s="15" t="s">
        <v>67</v>
      </c>
      <c r="B20" s="39">
        <v>60</v>
      </c>
      <c r="C20" s="39">
        <v>1132</v>
      </c>
      <c r="D20" s="58">
        <v>5</v>
      </c>
      <c r="E20" s="58">
        <v>4</v>
      </c>
      <c r="F20" s="58">
        <v>4</v>
      </c>
      <c r="G20" s="58">
        <v>3</v>
      </c>
      <c r="H20" s="58">
        <v>4</v>
      </c>
      <c r="I20" s="58">
        <v>3</v>
      </c>
      <c r="J20" s="39">
        <v>878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7.8</v>
      </c>
      <c r="P20" s="101">
        <f t="shared" si="6"/>
        <v>4</v>
      </c>
      <c r="Q20" s="39"/>
      <c r="R20" s="39"/>
      <c r="S20" s="74"/>
      <c r="T20" s="75"/>
      <c r="U20" s="75"/>
      <c r="V20" s="74"/>
      <c r="W20" s="74" t="s">
        <v>75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2"/>
      <c r="DG20" s="68"/>
      <c r="DH20" s="81"/>
      <c r="DI20" s="81"/>
      <c r="DJ20" s="77">
        <v>4</v>
      </c>
    </row>
    <row r="21" spans="1:194" ht="18" customHeight="1" thickBot="1">
      <c r="A21" s="15" t="s">
        <v>55</v>
      </c>
      <c r="B21" s="39">
        <v>25</v>
      </c>
      <c r="C21" s="39">
        <v>793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721</v>
      </c>
      <c r="K21" s="17">
        <f t="shared" si="3"/>
        <v>100</v>
      </c>
      <c r="L21" s="13">
        <f t="shared" si="4"/>
        <v>3.4</v>
      </c>
      <c r="M21" s="78" t="s">
        <v>41</v>
      </c>
      <c r="N21" s="40">
        <f t="shared" si="2"/>
        <v>12</v>
      </c>
      <c r="O21" s="61">
        <v>8.6</v>
      </c>
      <c r="P21" s="101">
        <f t="shared" si="6"/>
        <v>3</v>
      </c>
      <c r="Q21" s="39"/>
      <c r="R21" s="39"/>
      <c r="S21" s="74"/>
      <c r="T21" s="75"/>
      <c r="U21" s="75"/>
      <c r="V21" s="74"/>
      <c r="W21" s="74" t="s">
        <v>72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2"/>
      <c r="DG21" s="68"/>
      <c r="DH21" s="81"/>
      <c r="DI21" s="81"/>
      <c r="DJ21" s="77"/>
    </row>
    <row r="22" spans="1:194" ht="18" customHeight="1" thickBot="1">
      <c r="A22" s="15" t="s">
        <v>42</v>
      </c>
      <c r="B22" s="58">
        <v>88</v>
      </c>
      <c r="C22" s="58">
        <v>2925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2478</v>
      </c>
      <c r="K22" s="17">
        <f>F22/D22*100</f>
        <v>83.333333333333343</v>
      </c>
      <c r="L22" s="13">
        <f>H22*3.4/F22</f>
        <v>3.7399999999999998</v>
      </c>
      <c r="M22" s="78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4"/>
      <c r="S22" s="58"/>
      <c r="T22" s="64"/>
      <c r="U22" s="75" t="s">
        <v>64</v>
      </c>
      <c r="V22" s="74"/>
      <c r="W22" s="39">
        <v>14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2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549</v>
      </c>
      <c r="D23" s="39">
        <v>3</v>
      </c>
      <c r="E23" s="39">
        <v>2</v>
      </c>
      <c r="F23" s="39">
        <v>3</v>
      </c>
      <c r="G23" s="39">
        <v>2</v>
      </c>
      <c r="H23" s="39">
        <v>3</v>
      </c>
      <c r="I23" s="39">
        <v>2</v>
      </c>
      <c r="J23" s="39">
        <v>389</v>
      </c>
      <c r="K23" s="17">
        <f>F23/D23*100</f>
        <v>100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5.7</v>
      </c>
      <c r="P23" s="39">
        <f t="shared" si="6"/>
        <v>3</v>
      </c>
      <c r="Q23" s="39"/>
      <c r="R23" s="74"/>
      <c r="S23" s="58"/>
      <c r="T23" s="64"/>
      <c r="U23" s="75"/>
      <c r="V23" s="74"/>
      <c r="W23" s="39">
        <v>3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2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36558</v>
      </c>
      <c r="D24" s="42">
        <f>D10+D11+D12+D13+D14+D15+D16+D17+D18+D19+D20+D21+D22+D23</f>
        <v>142</v>
      </c>
      <c r="E24" s="42">
        <f>E10+E11+E12+E13+E14+E15+E16+E17+E18+E19+E20+E21+E22+E23</f>
        <v>150</v>
      </c>
      <c r="F24" s="42">
        <f>F10+F11+F12+F13+F14+F15+F16+F17+F18+F19+F20+F21+F22+F23</f>
        <v>117</v>
      </c>
      <c r="G24" s="42">
        <f>G23+G22+G21+G20+G19+G18+G17+G16+G15+G14+G13+G11+G10</f>
        <v>124</v>
      </c>
      <c r="H24" s="42">
        <f>H23+H22+H21+H20+H19+H18+H17+H16+H15+H14+H13+H12+H11+H10</f>
        <v>125</v>
      </c>
      <c r="I24" s="42">
        <f>I10+I11+I12+I13+I14+I15+I16+I17+I18+I19+I20+I21+I22+I23</f>
        <v>134</v>
      </c>
      <c r="J24" s="42">
        <f>J23+J22+J21+J20+J19+J18+J17+J16+J15+J14+J13+J11+J10</f>
        <v>30606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10.1</v>
      </c>
      <c r="P24" s="39">
        <f>P23+P22+P21+P20+P19+P18+P17+P16+P15+P14+P13+P12+P11+P10</f>
        <v>125</v>
      </c>
      <c r="Q24" s="45">
        <f>Q10+Q11+Q12+Q13+Q14+Q15+Q16+Q17+Q18+Q19+Q20+Q21+Q22+Q23</f>
        <v>14</v>
      </c>
      <c r="R24" s="45">
        <f>R10+R11+R12+R13+R14+R15+R16+R17+R18+R19+R20+R21+R23</f>
        <v>0</v>
      </c>
      <c r="S24" s="45">
        <f>S23+S22+S21+S20+S19+S18+S17+S16+S15+S14+S13+S12+S11+S10</f>
        <v>41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10200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98603</v>
      </c>
      <c r="D25" s="16">
        <f>D24+D9</f>
        <v>388</v>
      </c>
      <c r="E25" s="16">
        <f>E24+E9</f>
        <v>381</v>
      </c>
      <c r="F25" s="25">
        <f t="shared" si="9"/>
        <v>348</v>
      </c>
      <c r="G25" s="25">
        <f t="shared" si="9"/>
        <v>336</v>
      </c>
      <c r="H25" s="16">
        <f t="shared" si="9"/>
        <v>379</v>
      </c>
      <c r="I25" s="16">
        <f t="shared" si="9"/>
        <v>366</v>
      </c>
      <c r="J25" s="16">
        <f>J24+J9</f>
        <v>95578</v>
      </c>
      <c r="K25" s="17">
        <f t="shared" si="3"/>
        <v>89.690721649484544</v>
      </c>
      <c r="L25" s="13">
        <f>H25*3.4/F25</f>
        <v>3.7028735632183905</v>
      </c>
      <c r="M25" s="26">
        <f>(M9+M24)/2</f>
        <v>3.1754545454545453</v>
      </c>
      <c r="N25" s="27">
        <f>D25/B25*100</f>
        <v>14.923076923076922</v>
      </c>
      <c r="O25" s="27">
        <v>13.8</v>
      </c>
      <c r="P25" s="28">
        <f>P24+P9</f>
        <v>379</v>
      </c>
      <c r="Q25" s="16">
        <f>Q24+Q9</f>
        <v>79</v>
      </c>
      <c r="R25" s="16">
        <f>R24+R9</f>
        <v>32</v>
      </c>
      <c r="S25" s="16">
        <f>S9+S24</f>
        <v>92</v>
      </c>
      <c r="T25" s="16">
        <f>T9+T24</f>
        <v>1</v>
      </c>
      <c r="U25" s="16">
        <f>U9+U24</f>
        <v>504</v>
      </c>
      <c r="V25" s="18" t="s">
        <v>83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19970</v>
      </c>
      <c r="DH25" s="30" t="e">
        <f>DH24+DH9</f>
        <v>#REF!</v>
      </c>
      <c r="DI25" s="30" t="e">
        <f>DI24+DI9</f>
        <v>#REF!</v>
      </c>
      <c r="DJ25" s="31">
        <f>DJ24+DJ9</f>
        <v>45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7</v>
      </c>
      <c r="E26" s="105"/>
      <c r="F26" s="104">
        <f>F25-G25</f>
        <v>12</v>
      </c>
      <c r="G26" s="105"/>
      <c r="H26" s="106">
        <f>H25-I25</f>
        <v>13</v>
      </c>
      <c r="I26" s="107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81</v>
      </c>
      <c r="S26" s="22" t="s">
        <v>86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26325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 t="s">
        <v>28</v>
      </c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2022-08-30T03:14:23Z</cp:lastPrinted>
  <dcterms:created xsi:type="dcterms:W3CDTF">2020-08-31T08:55:27Z</dcterms:created>
  <dcterms:modified xsi:type="dcterms:W3CDTF">2022-08-30T04:08:23Z</dcterms:modified>
</cp:coreProperties>
</file>