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<sst xmlns="http://schemas.openxmlformats.org/spreadsheetml/2006/main" count="326" uniqueCount="86">
  <si>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</si>
  <si>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</si>
  <si>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</si>
  <si>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</si>
  <si>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</si>
  <si>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</si>
  <si>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</si>
  <si>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</si>
  <si>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</si>
  <si>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</si>
  <si>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</si>
  <si>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</si>
  <si>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</si>
  <si>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</si>
  <si>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</si>
  <si>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</si>
  <si>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</si>
  <si>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</si>
  <si>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</si>
  <si>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</si>
  <si>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</si>
  <si>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</si>
  <si>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</si>
  <si>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</si>
  <si>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</si>
  <si>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</si>
  <si>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</si>
  <si>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</si>
  <si>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</si>
  <si>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</si>
  <si>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</si>
  <si>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</si>
  <si>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</si>
  <si>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</si>
  <si>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</si>
  <si>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</si>
  <si>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</si>
  <si>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</si>
  <si>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</si>
  <si>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</si>
  <si>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</si>
  <si>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</si>
  <si>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</si>
  <si>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</si>
  <si>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</si>
  <si>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</si>
  <si>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</si>
  <si>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</si>
  <si>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</si>
  <si>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</si>
  <si>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</si>
  <si>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</si>
  <si>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</si>
  <si>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</si>
  <si>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</si>
  <si>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</si>
  <si>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</si>
  <si>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</si>
  <si>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</si>
  <si>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</si>
  <si>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</si>
  <si>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</si>
  <si>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</si>
  <si>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</si>
  <si>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</si>
  <si>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</si>
  <si>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</si>
  <si>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</si>
  <si>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</si>
  <si>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</si>
  <si>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</si>
  <si>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</si>
  <si>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</si>
  <si>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</si>
  <si>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</si>
  <si>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</si>
  <si>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</si>
  <si>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</si>
  <si>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</si>
  <si>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9</t>
  </si>
  <si>
    <t>17</t>
  </si>
  <si>
    <t>5</t>
  </si>
  <si>
    <t>10</t>
  </si>
  <si>
    <t>СВОДКА ПО НАДОЮ МОЛОКА ЗА 06.06.2022 года</t>
  </si>
  <si>
    <t>3,42</t>
  </si>
  <si>
    <t>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</si>
</sst>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L6" sqref="L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s="104" customFormat="1" ht="23.25" customHeight="1" thickBot="1">
      <c r="A6" s="57" t="s">
        <v>18</v>
      </c>
      <c r="B6" s="58">
        <v>905</v>
      </c>
      <c r="C6" s="39">
        <v>38063</v>
      </c>
      <c r="D6" s="39">
        <v>243</v>
      </c>
      <c r="E6" s="39">
        <v>203</v>
      </c>
      <c r="F6" s="39">
        <v>232</v>
      </c>
      <c r="G6" s="39">
        <v>186</v>
      </c>
      <c r="H6" s="39">
        <v>264</v>
      </c>
      <c r="I6" s="39">
        <v>209</v>
      </c>
      <c r="J6" s="39">
        <v>41167</v>
      </c>
      <c r="K6" s="59">
        <v>94</v>
      </c>
      <c r="L6" s="13">
        <v>3.9</v>
      </c>
      <c r="M6" s="60" t="s">
        <v>84</v>
      </c>
      <c r="N6" s="40">
        <v>26.8</v>
      </c>
      <c r="O6" s="61">
        <v>22.4</v>
      </c>
      <c r="P6" s="39">
        <f>H6</f>
        <v>264</v>
      </c>
      <c r="Q6" s="62">
        <v>36</v>
      </c>
      <c r="R6" s="63" t="s">
        <v>85</v>
      </c>
      <c r="S6" s="58">
        <v>23</v>
      </c>
      <c r="T6" s="64">
        <v>1</v>
      </c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7600</v>
      </c>
      <c r="DH6" s="68"/>
      <c r="DI6" s="68"/>
      <c r="DJ6" s="68">
        <v>2000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14.8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2879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2116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40942</v>
      </c>
      <c r="D9" s="73">
        <f t="shared" si="0"/>
        <v>263</v>
      </c>
      <c r="E9" s="16">
        <f t="shared" si="0"/>
        <v>251</v>
      </c>
      <c r="F9" s="16">
        <f t="shared" si="0"/>
        <v>248</v>
      </c>
      <c r="G9" s="16">
        <f t="shared" si="0"/>
        <v>227</v>
      </c>
      <c r="H9" s="16">
        <f t="shared" si="0"/>
        <v>280</v>
      </c>
      <c r="I9" s="16">
        <f t="shared" si="0"/>
        <v>252</v>
      </c>
      <c r="J9" s="71">
        <f t="shared" si="0"/>
        <v>43283</v>
      </c>
      <c r="K9" s="17">
        <f>F9/D9*100</f>
        <v>94.296577946768053</v>
      </c>
      <c r="L9" s="13">
        <f>H9*3.4/F9</f>
        <v>3.838709677419355</v>
      </c>
      <c r="M9" s="74">
        <f>(M6+M7+M8)/2</f>
        <v>3.2850000000000001</v>
      </c>
      <c r="N9" s="75">
        <f>D9/B9*100</f>
        <v>22.770562770562773</v>
      </c>
      <c r="O9" s="75">
        <v>19.3</v>
      </c>
      <c r="P9" s="16">
        <f>P6+P7+P8</f>
        <v>280</v>
      </c>
      <c r="Q9" s="16">
        <f>Q8+Q7+Q6</f>
        <v>36</v>
      </c>
      <c r="R9" s="16">
        <f>R8+R7+R6</f>
        <v>1</v>
      </c>
      <c r="S9" s="16">
        <f>S8+S7+S6</f>
        <v>23</v>
      </c>
      <c r="T9" s="16">
        <f>T8+T7+T6</f>
        <v>1</v>
      </c>
      <c r="U9" s="16">
        <f>U6+U7+U8</f>
        <v>308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8520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76">
        <v>9642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8017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3</v>
      </c>
      <c r="R10" s="39"/>
      <c r="S10" s="78" t="s">
        <v>82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2" t="s">
        <v>27</v>
      </c>
      <c r="B11" s="76">
        <v>86</v>
      </c>
      <c r="C11" s="76">
        <v>1325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1232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3" t="s">
        <v>29</v>
      </c>
      <c r="B13" s="76">
        <v>120</v>
      </c>
      <c r="C13" s="76">
        <v>3012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2438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1758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1570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s="104" customFormat="1" ht="16.5" customHeight="1" thickBot="1">
      <c r="A16" s="15" t="s">
        <v>34</v>
      </c>
      <c r="B16" s="39">
        <v>215</v>
      </c>
      <c r="C16" s="39">
        <v>2310</v>
      </c>
      <c r="D16" s="58">
        <v>19</v>
      </c>
      <c r="E16" s="58">
        <v>18</v>
      </c>
      <c r="F16" s="58">
        <v>16</v>
      </c>
      <c r="G16" s="58">
        <v>17</v>
      </c>
      <c r="H16" s="58">
        <v>17</v>
      </c>
      <c r="I16" s="58">
        <v>17</v>
      </c>
      <c r="J16" s="39">
        <v>1963</v>
      </c>
      <c r="K16" s="17">
        <f t="shared" si="3"/>
        <v>84.210526315789465</v>
      </c>
      <c r="L16" s="13">
        <f>H16*3.4/F16</f>
        <v>3.6124999999999998</v>
      </c>
      <c r="M16" s="84" t="s">
        <v>35</v>
      </c>
      <c r="N16" s="40">
        <f>D16/B16*100</f>
        <v>8.8372093023255811</v>
      </c>
      <c r="O16" s="61">
        <v>9.4</v>
      </c>
      <c r="P16" s="39">
        <f t="shared" si="1"/>
        <v>17</v>
      </c>
      <c r="Q16" s="39"/>
      <c r="R16" s="39"/>
      <c r="S16" s="78" t="s">
        <v>81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724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514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80</v>
      </c>
      <c r="C18" s="58">
        <v>243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172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3.75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950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678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698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534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445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331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75</v>
      </c>
      <c r="C22" s="58">
        <v>1904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1548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17.333333333333336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295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202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23599</v>
      </c>
      <c r="D24" s="42">
        <f>D10+D11+D12+D13+D14+D15+D16+D17+D18+D19+D20+D21+D22+D23</f>
        <v>165</v>
      </c>
      <c r="E24" s="42">
        <f>E10+E11+E12+E13+E14+E15+E16+E17+E18+E19+E20+E21+E22+E23</f>
        <v>177</v>
      </c>
      <c r="F24" s="42">
        <f>F10+F11+F12+F13+F14+F15+F16+F17+F18+F19+F20+F21+F22+F23</f>
        <v>129</v>
      </c>
      <c r="G24" s="42">
        <f>G23+G22+G21+G20+G19+G18+G17+G16+G15+G14+G13+G11+G10</f>
        <v>145</v>
      </c>
      <c r="H24" s="42">
        <f>H23+H22+H21+H20+H19+H18+H17+H16+H15+H14+H13+H12+H11+H10</f>
        <v>139</v>
      </c>
      <c r="I24" s="42">
        <f>I10+I11+I12+I13+I14+I15+I16+I17+I18+I19+I20+I21+I22+I23</f>
        <v>157</v>
      </c>
      <c r="J24" s="42">
        <f>J23+J22+J21+J20+J19+J18+J17+J16+J15+J14+J13+J11+J10</f>
        <v>19402</v>
      </c>
      <c r="K24" s="17">
        <f t="shared" si="3"/>
        <v>78.181818181818187</v>
      </c>
      <c r="L24" s="13">
        <f>H24*3.4/F24</f>
        <v>3.6635658914728682</v>
      </c>
      <c r="M24" s="43">
        <f>(M10+M11+M13+M14+M16+M17+M18+M19+M20+M21+M23)/11</f>
        <v>3.1</v>
      </c>
      <c r="N24" s="40">
        <f t="shared" si="2"/>
        <v>11.418685121107266</v>
      </c>
      <c r="O24" s="44">
        <v>11.9</v>
      </c>
      <c r="P24" s="39">
        <f>P23+P22+P21+P20+P19+P18+P17+P16+P15+P14+P13+P12+P11+P10</f>
        <v>139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64541</v>
      </c>
      <c r="D25" s="16">
        <f>D24+D9</f>
        <v>428</v>
      </c>
      <c r="E25" s="16">
        <f>E24+E9</f>
        <v>428</v>
      </c>
      <c r="F25" s="25">
        <f t="shared" si="8"/>
        <v>377</v>
      </c>
      <c r="G25" s="25">
        <f t="shared" si="8"/>
        <v>372</v>
      </c>
      <c r="H25" s="16">
        <f t="shared" si="8"/>
        <v>419</v>
      </c>
      <c r="I25" s="16">
        <f t="shared" si="8"/>
        <v>409</v>
      </c>
      <c r="J25" s="16">
        <f>J24+J9</f>
        <v>62685</v>
      </c>
      <c r="K25" s="17">
        <f t="shared" si="3"/>
        <v>88.084112149532714</v>
      </c>
      <c r="L25" s="13">
        <f>H25*3.4/F25</f>
        <v>3.7787798408488062</v>
      </c>
      <c r="M25" s="26">
        <f>(M9+M24)/2</f>
        <v>3.1924999999999999</v>
      </c>
      <c r="N25" s="27">
        <f>D25/B25*100</f>
        <v>16.46153846153846</v>
      </c>
      <c r="O25" s="27">
        <v>15.4</v>
      </c>
      <c r="P25" s="28">
        <f>P24+P9</f>
        <v>419</v>
      </c>
      <c r="Q25" s="16">
        <f>Q24+Q9</f>
        <v>39</v>
      </c>
      <c r="R25" s="16">
        <f>R24+R9</f>
        <v>1</v>
      </c>
      <c r="S25" s="16">
        <f>S9+S24</f>
        <v>38</v>
      </c>
      <c r="T25" s="16">
        <f>T9+T24</f>
        <v>1</v>
      </c>
      <c r="U25" s="16">
        <f>U9+U24</f>
        <v>498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15920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0</v>
      </c>
      <c r="E26" s="107"/>
      <c r="F26" s="106">
        <f>F25-G25</f>
        <v>5</v>
      </c>
      <c r="G26" s="107"/>
      <c r="H26" s="108">
        <f>H25-I25</f>
        <v>10</v>
      </c>
      <c r="I26" s="109"/>
      <c r="J26" s="33"/>
      <c r="K26" s="34"/>
      <c r="L26" s="21">
        <v>0</v>
      </c>
      <c r="M26" s="21"/>
      <c r="N26" s="21"/>
      <c r="O26" s="21"/>
      <c r="P26" s="35"/>
      <c r="Q26" s="22" t="s">
        <v>79</v>
      </c>
      <c r="R26" s="22" t="s">
        <v>37</v>
      </c>
      <c r="S26" s="22" t="s">
        <v>80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22160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2022-06-07T02:44:23Z</cp:lastPrinted>
  <dcterms:created xsi:type="dcterms:W3CDTF">2020-08-31T08:55:27Z</dcterms:created>
  <dcterms:modified xsi:type="dcterms:W3CDTF">2022-06-07T03:20:56Z</dcterms:modified>
</cp:coreProperties>
</file>