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<sst xmlns="http://schemas.openxmlformats.org/spreadsheetml/2006/main" count="337" uniqueCount="89">
  <si>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</si>
  <si>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</si>
  <si>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</si>
  <si>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</si>
  <si>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</si>
  <si>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</si>
  <si>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</si>
  <si>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</si>
  <si>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</si>
  <si>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</si>
  <si>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</si>
  <si>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</si>
  <si>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</si>
  <si>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</si>
  <si>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</si>
  <si>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</si>
  <si>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</si>
  <si>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</si>
  <si>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</si>
  <si>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</si>
  <si>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</si>
  <si>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</si>
  <si>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</si>
  <si>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</si>
  <si>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</si>
  <si>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</si>
  <si>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</si>
  <si>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</si>
  <si>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</si>
  <si>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</si>
  <si>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</si>
  <si>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</si>
  <si>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</si>
  <si>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</si>
  <si>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</si>
  <si>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</si>
  <si>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</si>
  <si>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</si>
  <si>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</si>
  <si>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</si>
  <si>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</si>
  <si>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</si>
  <si>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</si>
  <si>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</si>
  <si>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</si>
  <si>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</si>
  <si>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</si>
  <si>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</si>
  <si>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</si>
  <si>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</si>
  <si>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</si>
  <si>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</si>
  <si>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</si>
  <si>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</si>
  <si>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</si>
  <si>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</si>
  <si>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</si>
  <si>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</si>
  <si>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</si>
  <si>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</si>
  <si>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</si>
  <si>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</si>
  <si>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</si>
  <si>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</si>
  <si>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</si>
  <si>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</si>
  <si>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</si>
  <si>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</si>
  <si>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</si>
  <si>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</si>
  <si>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</si>
  <si>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</si>
  <si>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</si>
  <si>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</si>
  <si>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</si>
  <si>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</si>
  <si>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</si>
  <si>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</si>
  <si>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</si>
  <si>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</si>
  <si>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</si>
  <si>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</si>
  <si>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1</t>
  </si>
  <si>
    <t>8</t>
  </si>
  <si>
    <t>145</t>
  </si>
  <si>
    <t>36</t>
  </si>
  <si>
    <t>392</t>
  </si>
  <si>
    <t>3,45</t>
  </si>
  <si>
    <t>СВОДКА ПО НАДОЮ МОЛОКА ЗА 24.04.2022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</si>
</sst>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K13" sqref="K1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53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69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12</v>
      </c>
    </row>
    <row r="5" spans="1:194" ht="53.25" customHeight="1" thickBot="1">
      <c r="A5" s="109"/>
      <c r="B5" s="111"/>
      <c r="C5" s="109"/>
      <c r="D5" s="121" t="s">
        <v>58</v>
      </c>
      <c r="E5" s="122"/>
      <c r="F5" s="121" t="s">
        <v>59</v>
      </c>
      <c r="G5" s="122"/>
      <c r="H5" s="121" t="s">
        <v>64</v>
      </c>
      <c r="I5" s="122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5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3" customFormat="1" ht="23.25" customHeight="1" thickBot="1">
      <c r="A6" s="56" t="s">
        <v>19</v>
      </c>
      <c r="B6" s="57">
        <v>905</v>
      </c>
      <c r="C6" s="39">
        <v>27096</v>
      </c>
      <c r="D6" s="39">
        <v>248</v>
      </c>
      <c r="E6" s="39">
        <v>223</v>
      </c>
      <c r="F6" s="39">
        <v>240</v>
      </c>
      <c r="G6" s="39">
        <v>207</v>
      </c>
      <c r="H6" s="39">
        <v>281</v>
      </c>
      <c r="I6" s="39">
        <v>233</v>
      </c>
      <c r="J6" s="39">
        <v>29412</v>
      </c>
      <c r="K6" s="58">
        <v>94</v>
      </c>
      <c r="L6" s="13">
        <v>4.0999999999999996</v>
      </c>
      <c r="M6" s="59" t="s">
        <v>87</v>
      </c>
      <c r="N6" s="40">
        <v>27.4</v>
      </c>
      <c r="O6" s="60">
        <v>24.8</v>
      </c>
      <c r="P6" s="39">
        <f>H6</f>
        <v>281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5500</v>
      </c>
      <c r="DH6" s="67"/>
      <c r="DI6" s="67"/>
      <c r="DJ6" s="67">
        <v>0</v>
      </c>
      <c r="DK6" s="1"/>
      <c r="DL6" s="1"/>
      <c r="DM6" s="1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3" customFormat="1" ht="21" customHeight="1" thickBot="1">
      <c r="A8" s="56" t="s">
        <v>23</v>
      </c>
      <c r="B8" s="57">
        <v>250</v>
      </c>
      <c r="C8" s="68">
        <v>1492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1428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2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570</v>
      </c>
      <c r="DH8" s="67"/>
      <c r="DI8" s="67"/>
      <c r="DJ8" s="67"/>
      <c r="DK8" s="1" t="s">
        <v>25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28588</v>
      </c>
      <c r="D9" s="72">
        <f t="shared" si="0"/>
        <v>265</v>
      </c>
      <c r="E9" s="16">
        <f t="shared" si="0"/>
        <v>260</v>
      </c>
      <c r="F9" s="16">
        <f t="shared" si="0"/>
        <v>256</v>
      </c>
      <c r="G9" s="16">
        <f t="shared" si="0"/>
        <v>237</v>
      </c>
      <c r="H9" s="16">
        <f t="shared" si="0"/>
        <v>297</v>
      </c>
      <c r="I9" s="16">
        <f t="shared" si="0"/>
        <v>265</v>
      </c>
      <c r="J9" s="70">
        <f t="shared" si="0"/>
        <v>30840</v>
      </c>
      <c r="K9" s="17">
        <f>F9/D9*100</f>
        <v>96.603773584905667</v>
      </c>
      <c r="L9" s="13">
        <f>H9*3.4/F9</f>
        <v>3.9445312499999998</v>
      </c>
      <c r="M9" s="73">
        <f>(M6+M7+M8)/2</f>
        <v>3.3</v>
      </c>
      <c r="N9" s="55">
        <f>D9/B9*100</f>
        <v>22.943722943722943</v>
      </c>
      <c r="O9" s="55">
        <v>18</v>
      </c>
      <c r="P9" s="16">
        <f t="shared" ref="P9:U9" si="1">P6+P7+P8</f>
        <v>297</v>
      </c>
      <c r="Q9" s="16">
        <f>Q8+Q7+Q6</f>
        <v>77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6070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27</v>
      </c>
      <c r="B10" s="39">
        <v>410</v>
      </c>
      <c r="C10" s="82">
        <v>6290</v>
      </c>
      <c r="D10" s="57">
        <v>71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5458</v>
      </c>
      <c r="K10" s="17">
        <v>78</v>
      </c>
      <c r="L10" s="13">
        <v>3.8</v>
      </c>
      <c r="M10" s="83">
        <v>3.2</v>
      </c>
      <c r="N10" s="40">
        <v>17.3</v>
      </c>
      <c r="O10" s="60">
        <v>17.8</v>
      </c>
      <c r="P10" s="39">
        <f t="shared" ref="P10:P17" si="2">H10</f>
        <v>61</v>
      </c>
      <c r="Q10" s="61">
        <v>23</v>
      </c>
      <c r="R10" s="39"/>
      <c r="S10" s="74" t="s">
        <v>66</v>
      </c>
      <c r="T10" s="75" t="s">
        <v>42</v>
      </c>
      <c r="U10" s="76" t="s">
        <v>70</v>
      </c>
      <c r="V10" s="65"/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1450</v>
      </c>
      <c r="DH10" s="67"/>
      <c r="DI10" s="67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4" t="s">
        <v>28</v>
      </c>
      <c r="B11" s="82">
        <v>86</v>
      </c>
      <c r="C11" s="82">
        <v>925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815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2" t="s">
        <v>30</v>
      </c>
      <c r="B13" s="82">
        <v>120</v>
      </c>
      <c r="C13" s="82">
        <v>2144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1792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32</v>
      </c>
      <c r="B14" s="39">
        <v>105</v>
      </c>
      <c r="C14" s="39">
        <v>1259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1111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3" customFormat="1" ht="16.5" customHeight="1" thickBot="1">
      <c r="A16" s="15" t="s">
        <v>35</v>
      </c>
      <c r="B16" s="39">
        <v>215</v>
      </c>
      <c r="C16" s="39">
        <v>1649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1309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83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37</v>
      </c>
      <c r="B17" s="39">
        <v>115</v>
      </c>
      <c r="C17" s="39">
        <v>459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329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39</v>
      </c>
      <c r="B18" s="57">
        <v>80</v>
      </c>
      <c r="C18" s="57">
        <v>229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111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40</v>
      </c>
      <c r="B19" s="39">
        <v>104</v>
      </c>
      <c r="C19" s="39">
        <v>540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420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8">
        <f t="shared" si="6"/>
        <v>6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71</v>
      </c>
      <c r="B20" s="39">
        <v>60</v>
      </c>
      <c r="C20" s="39">
        <v>458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366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56</v>
      </c>
      <c r="B21" s="39">
        <v>25</v>
      </c>
      <c r="C21" s="39">
        <v>255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173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8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43</v>
      </c>
      <c r="B22" s="57">
        <v>75</v>
      </c>
      <c r="C22" s="57">
        <v>1141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1099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51</v>
      </c>
      <c r="B23" s="57">
        <v>50</v>
      </c>
      <c r="C23" s="57">
        <v>120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116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15762</v>
      </c>
      <c r="D24" s="42">
        <f>D10+D11+D12+D13+D14+D15+D16+D17+D18+D19+D20+D21+D22+D23</f>
        <v>167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13302</v>
      </c>
      <c r="K24" s="17">
        <f t="shared" si="4"/>
        <v>78.443113772455092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11.557093425605537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28</v>
      </c>
      <c r="R24" s="45">
        <f t="shared" ref="R24" si="11">R10+R11+R12+R13+R14+R15+R16+R17+R18+R19+R20+R21+R23</f>
        <v>0</v>
      </c>
      <c r="S24" s="45">
        <f>S23+S22+S21+S20+S19+S18+S17+S16+S15+S14+S13+S12+S11+S10</f>
        <v>60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7150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44350</v>
      </c>
      <c r="D25" s="16">
        <f>D24+D9</f>
        <v>432</v>
      </c>
      <c r="E25" s="16">
        <f>E24+E9</f>
        <v>432</v>
      </c>
      <c r="F25" s="25">
        <f t="shared" si="14"/>
        <v>387</v>
      </c>
      <c r="G25" s="25">
        <f t="shared" si="14"/>
        <v>371</v>
      </c>
      <c r="H25" s="16">
        <f t="shared" si="14"/>
        <v>437</v>
      </c>
      <c r="I25" s="16">
        <f t="shared" si="14"/>
        <v>412</v>
      </c>
      <c r="J25" s="16">
        <f>J24+J9</f>
        <v>44142</v>
      </c>
      <c r="K25" s="17">
        <f t="shared" si="4"/>
        <v>89.583333333333343</v>
      </c>
      <c r="L25" s="13">
        <f>H25*3.4/F25</f>
        <v>3.8392764857881136</v>
      </c>
      <c r="M25" s="26">
        <f>(M9+M24)/2</f>
        <v>3.1954545454545453</v>
      </c>
      <c r="N25" s="27">
        <f>D25/B25*100</f>
        <v>16.615384615384617</v>
      </c>
      <c r="O25" s="27">
        <v>15.6</v>
      </c>
      <c r="P25" s="28">
        <f>P24+P9</f>
        <v>437</v>
      </c>
      <c r="Q25" s="16">
        <f>Q24+Q9</f>
        <v>105</v>
      </c>
      <c r="R25" s="16">
        <f>R24+R9</f>
        <v>3</v>
      </c>
      <c r="S25" s="16">
        <f t="shared" ref="S25:U25" si="15">S9+S24</f>
        <v>149</v>
      </c>
      <c r="T25" s="16">
        <f t="shared" si="15"/>
        <v>32</v>
      </c>
      <c r="U25" s="16">
        <f t="shared" si="15"/>
        <v>474</v>
      </c>
      <c r="V25" s="18" t="s">
        <v>80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13220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5">
        <f>D25-E25</f>
        <v>0</v>
      </c>
      <c r="E26" s="126"/>
      <c r="F26" s="125">
        <f>F25-G25</f>
        <v>16</v>
      </c>
      <c r="G26" s="126"/>
      <c r="H26" s="127">
        <f>H25-I25</f>
        <v>25</v>
      </c>
      <c r="I26" s="128"/>
      <c r="J26" s="33"/>
      <c r="K26" s="34"/>
      <c r="L26" s="21" t="s">
        <v>29</v>
      </c>
      <c r="M26" s="21"/>
      <c r="N26" s="21"/>
      <c r="O26" s="21"/>
      <c r="P26" s="35"/>
      <c r="Q26" s="22" t="s">
        <v>84</v>
      </c>
      <c r="R26" s="22" t="s">
        <v>82</v>
      </c>
      <c r="S26" s="22" t="s">
        <v>84</v>
      </c>
      <c r="T26" s="22" t="s">
        <v>85</v>
      </c>
      <c r="U26" s="22" t="s">
        <v>86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14590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2022-04-25T03:18:22Z</cp:lastPrinted>
  <dcterms:created xsi:type="dcterms:W3CDTF">2020-08-31T08:55:27Z</dcterms:created>
  <dcterms:modified xsi:type="dcterms:W3CDTF">2022-04-25T03:18:54Z</dcterms:modified>
</cp:coreProperties>
</file>