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<sst xmlns="http://schemas.openxmlformats.org/spreadsheetml/2006/main" count="239" uniqueCount="86">
  <si>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</si>
  <si>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</si>
  <si>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</si>
  <si>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</si>
  <si>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</si>
  <si>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</si>
  <si>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</si>
  <si>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</si>
  <si>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</si>
  <si>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</si>
  <si>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</si>
  <si>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</si>
  <si>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</si>
  <si>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</si>
  <si>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</si>
  <si>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</si>
  <si>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</si>
  <si>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</si>
  <si>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</si>
  <si>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</si>
  <si>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</si>
  <si>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</si>
  <si>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</si>
  <si>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</si>
  <si>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</si>
  <si>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</si>
  <si>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</si>
  <si>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</si>
  <si>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</si>
  <si>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</si>
  <si>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</si>
  <si>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</si>
  <si>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</si>
  <si>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</si>
  <si>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</si>
  <si>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</si>
  <si>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</si>
  <si>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</si>
  <si>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</si>
  <si>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</si>
  <si>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</si>
  <si>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</si>
  <si>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</si>
  <si>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</si>
  <si>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</si>
  <si>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</si>
  <si>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</si>
  <si>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</si>
  <si>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</si>
  <si>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</si>
  <si>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</si>
  <si>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</si>
  <si>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</si>
  <si>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</si>
  <si>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</si>
  <si>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</si>
  <si>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</si>
  <si>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</si>
  <si>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</si>
  <si>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</si>
  <si>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</si>
  <si>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</si>
  <si>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</si>
  <si>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</si>
  <si>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</si>
  <si>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</si>
  <si>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</si>
  <si>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</si>
  <si>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</si>
  <si>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</si>
  <si>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</si>
  <si>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</si>
  <si>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</si>
  <si>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</si>
  <si>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</si>
  <si>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</si>
  <si>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</si>
  <si>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</si>
  <si>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</si>
  <si>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49</t>
  </si>
  <si>
    <t>3,37</t>
  </si>
  <si>
    <t>32</t>
  </si>
  <si>
    <t>СВОДКА ПО НАДОЮ МОЛОКА ЗА 09.08.2022 года</t>
  </si>
  <si>
    <t>83</t>
  </si>
  <si>
    <t>33</t>
  </si>
  <si>
    <t>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</si>
</sst>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3" zoomScale="90" zoomScaleNormal="75" zoomScaleSheetLayoutView="90" workbookViewId="0">
      <selection activeCell="O24" sqref="O2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70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77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920</v>
      </c>
      <c r="C6" s="39">
        <v>52802</v>
      </c>
      <c r="D6" s="39">
        <v>221</v>
      </c>
      <c r="E6" s="39">
        <v>176</v>
      </c>
      <c r="F6" s="39">
        <v>207</v>
      </c>
      <c r="G6" s="39">
        <v>162</v>
      </c>
      <c r="H6" s="39">
        <v>229</v>
      </c>
      <c r="I6" s="39">
        <v>178</v>
      </c>
      <c r="J6" s="39">
        <v>56877</v>
      </c>
      <c r="K6" s="59">
        <v>94</v>
      </c>
      <c r="L6" s="13">
        <v>3.7</v>
      </c>
      <c r="M6" s="60" t="s">
        <v>80</v>
      </c>
      <c r="N6" s="40">
        <v>24</v>
      </c>
      <c r="O6" s="61">
        <v>19.5</v>
      </c>
      <c r="P6" s="39">
        <f>H6</f>
        <v>229</v>
      </c>
      <c r="Q6" s="62">
        <v>65</v>
      </c>
      <c r="R6" s="63" t="s">
        <v>81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18</v>
      </c>
      <c r="H7" s="39"/>
      <c r="I7" s="39">
        <v>19</v>
      </c>
      <c r="J7" s="39"/>
      <c r="K7" s="59"/>
      <c r="L7" s="13"/>
      <c r="M7" s="60"/>
      <c r="N7" s="40"/>
      <c r="O7" s="61">
        <v>14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4159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3126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1370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56961</v>
      </c>
      <c r="D9" s="72">
        <f>D6+D7+D8</f>
        <v>241</v>
      </c>
      <c r="E9" s="16">
        <f t="shared" si="0"/>
        <v>223</v>
      </c>
      <c r="F9" s="16">
        <f t="shared" si="0"/>
        <v>222</v>
      </c>
      <c r="G9" s="16">
        <f t="shared" si="0"/>
        <v>203</v>
      </c>
      <c r="H9" s="16">
        <f t="shared" si="0"/>
        <v>244</v>
      </c>
      <c r="I9" s="16">
        <f t="shared" si="0"/>
        <v>221</v>
      </c>
      <c r="J9" s="71">
        <f t="shared" si="0"/>
        <v>60003</v>
      </c>
      <c r="K9" s="17">
        <f>F9/D9*100</f>
        <v>92.116182572614107</v>
      </c>
      <c r="L9" s="13">
        <f>H9*3.4/F9</f>
        <v>3.736936936936937</v>
      </c>
      <c r="M9" s="73">
        <f>(M6+M7+M8)/2</f>
        <v>3.26</v>
      </c>
      <c r="N9" s="74">
        <f>D9/B9*100</f>
        <v>20.598290598290596</v>
      </c>
      <c r="O9" s="74">
        <v>17.3</v>
      </c>
      <c r="P9" s="16">
        <f>P6+P7+P8</f>
        <v>244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9570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13273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11044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>
        <v>20</v>
      </c>
      <c r="DN10" s="103"/>
    </row>
    <row r="11" spans="1:194" ht="18" customHeight="1" thickBot="1">
      <c r="A11" s="81" t="s">
        <v>27</v>
      </c>
      <c r="B11" s="75">
        <v>82</v>
      </c>
      <c r="C11" s="75">
        <v>1965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1808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12.195121951219512</v>
      </c>
      <c r="O11" s="84">
        <v>13</v>
      </c>
      <c r="P11" s="39">
        <f>H11</f>
        <v>9</v>
      </c>
      <c r="Q11" s="85"/>
      <c r="R11" s="86"/>
      <c r="S11" s="22"/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950</v>
      </c>
      <c r="DH11" s="68"/>
      <c r="DI11" s="68"/>
      <c r="DJ11" s="80"/>
      <c r="DK11" s="1" t="s">
        <v>28</v>
      </c>
      <c r="DL11" s="1" t="s">
        <v>28</v>
      </c>
    </row>
    <row r="12" spans="1:194" s="100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29</v>
      </c>
      <c r="B13" s="75">
        <v>120</v>
      </c>
      <c r="C13" s="75">
        <v>4312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3528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3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6600</v>
      </c>
      <c r="DH13" s="96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2571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2290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/>
      <c r="R14" s="39"/>
      <c r="S14" s="77"/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5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9.6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7"/>
      <c r="DI15" s="97"/>
      <c r="DJ15" s="80"/>
      <c r="DK15" s="1" t="s">
        <v>24</v>
      </c>
      <c r="DL15" s="1" t="s">
        <v>33</v>
      </c>
      <c r="DP15" s="101"/>
    </row>
    <row r="16" spans="1:194" ht="16.5" customHeight="1" thickBot="1">
      <c r="A16" s="15" t="s">
        <v>34</v>
      </c>
      <c r="B16" s="39">
        <v>204</v>
      </c>
      <c r="C16" s="39">
        <v>3437</v>
      </c>
      <c r="D16" s="58">
        <v>17</v>
      </c>
      <c r="E16" s="58">
        <v>17</v>
      </c>
      <c r="F16" s="58">
        <v>16</v>
      </c>
      <c r="G16" s="58">
        <v>17</v>
      </c>
      <c r="H16" s="58">
        <v>16</v>
      </c>
      <c r="I16" s="58">
        <v>17</v>
      </c>
      <c r="J16" s="39">
        <v>3027</v>
      </c>
      <c r="K16" s="17">
        <f t="shared" si="3"/>
        <v>94.117647058823522</v>
      </c>
      <c r="L16" s="13">
        <f>H16*3.4/F16</f>
        <v>3.4</v>
      </c>
      <c r="M16" s="83" t="s">
        <v>35</v>
      </c>
      <c r="N16" s="40">
        <f>D16/B16*100</f>
        <v>8.3333333333333321</v>
      </c>
      <c r="O16" s="61">
        <v>8.9</v>
      </c>
      <c r="P16" s="39">
        <f>H16</f>
        <v>16</v>
      </c>
      <c r="Q16" s="39"/>
      <c r="R16" s="39"/>
      <c r="S16" s="77" t="s">
        <v>85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7"/>
      <c r="DI16" s="97"/>
      <c r="DJ16" s="80"/>
    </row>
    <row r="17" spans="1:194" ht="17.25" customHeight="1" thickBot="1">
      <c r="A17" s="15" t="s">
        <v>36</v>
      </c>
      <c r="B17" s="39">
        <v>115</v>
      </c>
      <c r="C17" s="39">
        <v>1128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820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7"/>
      <c r="DI17" s="97"/>
      <c r="DJ17" s="80"/>
    </row>
    <row r="18" spans="1:194" ht="18" customHeight="1" thickBot="1">
      <c r="A18" s="15" t="s">
        <v>38</v>
      </c>
      <c r="B18" s="58">
        <v>75</v>
      </c>
      <c r="C18" s="58">
        <v>414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300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98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99"/>
      <c r="DG18" s="68"/>
      <c r="DH18" s="97"/>
      <c r="DI18" s="97"/>
      <c r="DJ18" s="80"/>
    </row>
    <row r="19" spans="1:194" ht="18" customHeight="1" thickBot="1">
      <c r="A19" s="15" t="s">
        <v>39</v>
      </c>
      <c r="B19" s="39">
        <v>104</v>
      </c>
      <c r="C19" s="39">
        <v>1406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1048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98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99"/>
      <c r="DG19" s="68"/>
      <c r="DH19" s="97"/>
      <c r="DI19" s="97"/>
      <c r="DJ19" s="80"/>
    </row>
    <row r="20" spans="1:194" ht="18" customHeight="1" thickBot="1">
      <c r="A20" s="15" t="s">
        <v>67</v>
      </c>
      <c r="B20" s="39">
        <v>60</v>
      </c>
      <c r="C20" s="39">
        <v>1027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794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98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99"/>
      <c r="DG20" s="68"/>
      <c r="DH20" s="97"/>
      <c r="DI20" s="97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733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661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98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99"/>
      <c r="DG21" s="68"/>
      <c r="DH21" s="97"/>
      <c r="DI21" s="97"/>
      <c r="DJ21" s="80"/>
    </row>
    <row r="22" spans="1:194" ht="18" customHeight="1" thickBot="1">
      <c r="A22" s="15" t="s">
        <v>42</v>
      </c>
      <c r="B22" s="58">
        <v>80</v>
      </c>
      <c r="C22" s="58">
        <v>2692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2265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13.750000000000002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99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487</v>
      </c>
      <c r="D23" s="39">
        <v>3</v>
      </c>
      <c r="E23" s="39">
        <v>3</v>
      </c>
      <c r="F23" s="39">
        <v>3</v>
      </c>
      <c r="G23" s="39">
        <v>3</v>
      </c>
      <c r="H23" s="39">
        <v>3</v>
      </c>
      <c r="I23" s="39">
        <v>3</v>
      </c>
      <c r="J23" s="39">
        <v>329</v>
      </c>
      <c r="K23" s="17">
        <f>F23/D23*100</f>
        <v>100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3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99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33738</v>
      </c>
      <c r="D24" s="42">
        <f>D10+D11+D12+D13+D14+D15+D16+D17+D18+D19+D20+D21+D22+D23</f>
        <v>144</v>
      </c>
      <c r="E24" s="42">
        <f>E10+E11+E12+E13+E14+E15+E16+E17+E18+E19+E20+E21+E22+E23</f>
        <v>158</v>
      </c>
      <c r="F24" s="42">
        <f>F10+F11+F12+F13+F14+F15+F16+F17+F18+F19+F20+F21+F22+F23</f>
        <v>119</v>
      </c>
      <c r="G24" s="42">
        <f>G23+G22+G21+G20+G19+G18+G17+G16+G15+G14+G13+G11+G10</f>
        <v>136</v>
      </c>
      <c r="H24" s="42">
        <f>H23+H22+H21+H20+H19+H18+H17+H16+H15+H14+H13+H12+H11+H10</f>
        <v>127</v>
      </c>
      <c r="I24" s="42">
        <f>I10+I11+I12+I13+I14+I15+I16+I17+I18+I19+I20+I21+I22+I23</f>
        <v>147</v>
      </c>
      <c r="J24" s="42">
        <f>J23+J22+J21+J20+J19+J18+J17+J16+J15+J14+J13+J11+J10</f>
        <v>28117</v>
      </c>
      <c r="K24" s="17">
        <f t="shared" si="3"/>
        <v>82.638888888888886</v>
      </c>
      <c r="L24" s="13">
        <f>H24*3.4/F24</f>
        <v>3.6285714285714286</v>
      </c>
      <c r="M24" s="43">
        <f>(M10+M11+M13+M14+M16+M17+M18+M19+M20+M21+M23)/11</f>
        <v>3.0909090909090908</v>
      </c>
      <c r="N24" s="40">
        <f t="shared" si="2"/>
        <v>10.06993006993007</v>
      </c>
      <c r="O24" s="44">
        <v>10.7</v>
      </c>
      <c r="P24" s="39">
        <f>P23+P22+P21+P20+P19+P18+P17+P16+P15+P14+P13+P12+P11+P10</f>
        <v>127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15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24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90699</v>
      </c>
      <c r="D25" s="16">
        <f>D24+D9</f>
        <v>385</v>
      </c>
      <c r="E25" s="16">
        <f>E24+E9</f>
        <v>381</v>
      </c>
      <c r="F25" s="25">
        <f t="shared" si="9"/>
        <v>341</v>
      </c>
      <c r="G25" s="25">
        <f t="shared" si="9"/>
        <v>339</v>
      </c>
      <c r="H25" s="16">
        <f t="shared" si="9"/>
        <v>371</v>
      </c>
      <c r="I25" s="16">
        <f t="shared" si="9"/>
        <v>368</v>
      </c>
      <c r="J25" s="16">
        <f>J24+J9</f>
        <v>88120</v>
      </c>
      <c r="K25" s="17">
        <f t="shared" si="3"/>
        <v>88.571428571428569</v>
      </c>
      <c r="L25" s="13">
        <f>H25*3.4/F25</f>
        <v>3.6991202346041052</v>
      </c>
      <c r="M25" s="26">
        <f>(M9+M24)/2</f>
        <v>3.1754545454545453</v>
      </c>
      <c r="N25" s="27">
        <f>D25/B25*100</f>
        <v>14.807692307692308</v>
      </c>
      <c r="O25" s="27">
        <v>13.8</v>
      </c>
      <c r="P25" s="28">
        <f>P24+P9</f>
        <v>371</v>
      </c>
      <c r="Q25" s="16">
        <f>Q24+Q9</f>
        <v>68</v>
      </c>
      <c r="R25" s="16">
        <f>R24+R9</f>
        <v>32</v>
      </c>
      <c r="S25" s="16">
        <f>S9+S24</f>
        <v>66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19120</v>
      </c>
      <c r="DH25" s="30" t="e">
        <f>DH24+DH9</f>
        <v>#REF!</v>
      </c>
      <c r="DI25" s="30" t="e">
        <f>DI24+DI9</f>
        <v>#REF!</v>
      </c>
      <c r="DJ25" s="31">
        <f>DJ24+DJ9</f>
        <v>24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23">
        <f>D25-E25</f>
        <v>4</v>
      </c>
      <c r="E26" s="124"/>
      <c r="F26" s="123">
        <f>F25-G25</f>
        <v>2</v>
      </c>
      <c r="G26" s="124"/>
      <c r="H26" s="125">
        <f>H25-I25</f>
        <v>3</v>
      </c>
      <c r="I26" s="126"/>
      <c r="J26" s="33"/>
      <c r="K26" s="34"/>
      <c r="L26" s="21"/>
      <c r="M26" s="21"/>
      <c r="N26" s="21"/>
      <c r="O26" s="21"/>
      <c r="P26" s="35"/>
      <c r="Q26" s="22" t="s">
        <v>83</v>
      </c>
      <c r="R26" s="22" t="s">
        <v>79</v>
      </c>
      <c r="S26" s="22" t="s">
        <v>84</v>
      </c>
      <c r="T26" s="22" t="s">
        <v>37</v>
      </c>
      <c r="U26" s="22" t="s">
        <v>78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24775</v>
      </c>
      <c r="DH26" s="14"/>
      <c r="DI26" s="14"/>
      <c r="DJ26" s="14">
        <v>31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2022-08-10T03:21:17Z</cp:lastPrinted>
  <dcterms:created xsi:type="dcterms:W3CDTF">2020-08-31T08:55:27Z</dcterms:created>
  <dcterms:modified xsi:type="dcterms:W3CDTF">2022-08-10T03:48:47Z</dcterms:modified>
</cp:coreProperties>
</file>