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<sst xmlns="http://schemas.openxmlformats.org/spreadsheetml/2006/main" count="324" uniqueCount="83">
  <si>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</si>
  <si>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</si>
  <si>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</si>
  <si>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</si>
  <si>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</si>
  <si>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</si>
  <si>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</si>
  <si>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</si>
  <si>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</si>
  <si>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</si>
  <si>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</si>
  <si>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</si>
  <si>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</si>
  <si>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</si>
  <si>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</si>
  <si>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</si>
  <si>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</si>
  <si>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</si>
  <si>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</si>
  <si>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</si>
  <si>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</si>
  <si>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</si>
  <si>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</si>
  <si>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</si>
  <si>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</si>
  <si>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</si>
  <si>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</si>
  <si>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</si>
  <si>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</si>
  <si>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</si>
  <si>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</si>
  <si>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</si>
  <si>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</si>
  <si>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</si>
  <si>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</si>
  <si>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</si>
  <si>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</si>
  <si>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</si>
  <si>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</si>
  <si>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</si>
  <si>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</si>
  <si>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</si>
  <si>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</si>
  <si>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</si>
  <si>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</si>
  <si>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</si>
  <si>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</si>
  <si>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</si>
  <si>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</si>
  <si>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</si>
  <si>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</si>
  <si>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</si>
  <si>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</si>
  <si>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</si>
  <si>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</si>
  <si>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</si>
  <si>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</si>
  <si>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</si>
  <si>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</si>
  <si>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</si>
  <si>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</si>
  <si>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</si>
  <si>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</si>
  <si>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</si>
  <si>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</si>
  <si>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</si>
  <si>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</si>
  <si>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</si>
  <si>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</si>
  <si>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</si>
  <si>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</si>
  <si>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</si>
  <si>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</si>
  <si>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</si>
  <si>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</si>
  <si>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</si>
  <si>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</si>
  <si>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406</t>
  </si>
  <si>
    <t>34</t>
  </si>
  <si>
    <t>3,38</t>
  </si>
  <si>
    <t>6</t>
  </si>
  <si>
    <t>СВОДКА ПО НАДОЮ МОЛОКА ЗА 02.06.2022 года</t>
  </si>
  <si>
    <t>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</si>
</sst>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sqref="A1:DJ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68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76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905</v>
      </c>
      <c r="C6" s="39">
        <v>37056</v>
      </c>
      <c r="D6" s="39">
        <v>241</v>
      </c>
      <c r="E6" s="39">
        <v>203</v>
      </c>
      <c r="F6" s="39">
        <v>241</v>
      </c>
      <c r="G6" s="39">
        <v>187</v>
      </c>
      <c r="H6" s="39">
        <v>278</v>
      </c>
      <c r="I6" s="39">
        <v>218</v>
      </c>
      <c r="J6" s="39">
        <v>40150</v>
      </c>
      <c r="K6" s="59">
        <v>94</v>
      </c>
      <c r="L6" s="13">
        <v>3.9</v>
      </c>
      <c r="M6" s="60" t="s">
        <v>79</v>
      </c>
      <c r="N6" s="40">
        <v>26.6</v>
      </c>
      <c r="O6" s="61">
        <v>22.4</v>
      </c>
      <c r="P6" s="39">
        <f>H6</f>
        <v>278</v>
      </c>
      <c r="Q6" s="62">
        <v>11</v>
      </c>
      <c r="R6" s="63"/>
      <c r="S6" s="58">
        <v>19</v>
      </c>
      <c r="T6" s="64"/>
      <c r="U6" s="65">
        <v>291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7550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2799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2052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39855</v>
      </c>
      <c r="D9" s="73">
        <f t="shared" si="0"/>
        <v>261</v>
      </c>
      <c r="E9" s="16">
        <f t="shared" si="0"/>
        <v>250</v>
      </c>
      <c r="F9" s="16">
        <f t="shared" si="0"/>
        <v>257</v>
      </c>
      <c r="G9" s="16">
        <f t="shared" si="0"/>
        <v>227</v>
      </c>
      <c r="H9" s="16">
        <f t="shared" si="0"/>
        <v>294</v>
      </c>
      <c r="I9" s="16">
        <f t="shared" si="0"/>
        <v>259</v>
      </c>
      <c r="J9" s="71">
        <f t="shared" si="0"/>
        <v>42202</v>
      </c>
      <c r="K9" s="17">
        <f>F9/D9*100</f>
        <v>98.467432950191565</v>
      </c>
      <c r="L9" s="13">
        <f>H9*3.4/F9</f>
        <v>3.8894941634241245</v>
      </c>
      <c r="M9" s="74">
        <f>(M6+M7+M8)/2</f>
        <v>3.2649999999999997</v>
      </c>
      <c r="N9" s="75">
        <f>D9/B9*100</f>
        <v>22.597402597402596</v>
      </c>
      <c r="O9" s="75">
        <v>19.3</v>
      </c>
      <c r="P9" s="16">
        <f>P6+P7+P8</f>
        <v>294</v>
      </c>
      <c r="Q9" s="16">
        <f>Q8+Q7+Q6</f>
        <v>11</v>
      </c>
      <c r="R9" s="16">
        <f>R8+R7+R6</f>
        <v>0</v>
      </c>
      <c r="S9" s="16">
        <f>S8+S7+S6</f>
        <v>19</v>
      </c>
      <c r="T9" s="16">
        <f>T8+T7+T6</f>
        <v>0</v>
      </c>
      <c r="U9" s="16">
        <f>U6+U7+U8</f>
        <v>307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8470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6">
        <v>9402</v>
      </c>
      <c r="D10" s="58">
        <v>65</v>
      </c>
      <c r="E10" s="58">
        <v>62</v>
      </c>
      <c r="F10" s="58">
        <v>50</v>
      </c>
      <c r="G10" s="58">
        <v>50</v>
      </c>
      <c r="H10" s="58">
        <v>56</v>
      </c>
      <c r="I10" s="58">
        <v>57</v>
      </c>
      <c r="J10" s="39">
        <v>7817</v>
      </c>
      <c r="K10" s="17">
        <v>77</v>
      </c>
      <c r="L10" s="13">
        <v>3.8</v>
      </c>
      <c r="M10" s="77">
        <v>3.2</v>
      </c>
      <c r="N10" s="40">
        <v>15.6</v>
      </c>
      <c r="O10" s="61">
        <v>15.1</v>
      </c>
      <c r="P10" s="39">
        <f t="shared" ref="P10:P17" si="1">H10</f>
        <v>56</v>
      </c>
      <c r="Q10" s="62"/>
      <c r="R10" s="39"/>
      <c r="S10" s="78"/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N10" s="102"/>
    </row>
    <row r="11" spans="1:194" ht="21" customHeight="1" thickBot="1">
      <c r="A11" s="82" t="s">
        <v>27</v>
      </c>
      <c r="B11" s="76">
        <v>86</v>
      </c>
      <c r="C11" s="76">
        <v>1255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1196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12.4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3" t="s">
        <v>29</v>
      </c>
      <c r="B13" s="76">
        <v>120</v>
      </c>
      <c r="C13" s="76">
        <v>2932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2370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78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1706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1526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2234</v>
      </c>
      <c r="D16" s="58">
        <v>18</v>
      </c>
      <c r="E16" s="58">
        <v>17</v>
      </c>
      <c r="F16" s="58">
        <v>15</v>
      </c>
      <c r="G16" s="58">
        <v>15</v>
      </c>
      <c r="H16" s="58">
        <v>15</v>
      </c>
      <c r="I16" s="58">
        <v>15</v>
      </c>
      <c r="J16" s="39">
        <v>1895</v>
      </c>
      <c r="K16" s="17">
        <f t="shared" si="3"/>
        <v>83.333333333333343</v>
      </c>
      <c r="L16" s="13">
        <f>H16*3.4/F16</f>
        <v>3.4</v>
      </c>
      <c r="M16" s="84" t="s">
        <v>35</v>
      </c>
      <c r="N16" s="40">
        <f>D16/B16*100</f>
        <v>8.3720930232558146</v>
      </c>
      <c r="O16" s="61">
        <v>8.9</v>
      </c>
      <c r="P16" s="39">
        <f t="shared" si="1"/>
        <v>15</v>
      </c>
      <c r="Q16" s="39"/>
      <c r="R16" s="39"/>
      <c r="S16" s="78" t="s">
        <v>82</v>
      </c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</row>
    <row r="17" spans="1:194" ht="17.25" customHeight="1" thickBot="1">
      <c r="A17" s="15" t="s">
        <v>36</v>
      </c>
      <c r="B17" s="39">
        <v>115</v>
      </c>
      <c r="C17" s="39">
        <v>696</v>
      </c>
      <c r="D17" s="58">
        <v>7</v>
      </c>
      <c r="E17" s="58">
        <v>7</v>
      </c>
      <c r="F17" s="58">
        <v>5</v>
      </c>
      <c r="G17" s="58">
        <v>5</v>
      </c>
      <c r="H17" s="58">
        <v>5</v>
      </c>
      <c r="I17" s="58">
        <v>5</v>
      </c>
      <c r="J17" s="39">
        <v>494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</row>
    <row r="18" spans="1:194" ht="18" customHeight="1" thickBot="1">
      <c r="A18" s="15" t="s">
        <v>38</v>
      </c>
      <c r="B18" s="58">
        <v>80</v>
      </c>
      <c r="C18" s="58">
        <v>228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164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3.75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</row>
    <row r="19" spans="1:194" ht="18" customHeight="1" thickBot="1">
      <c r="A19" s="15" t="s">
        <v>39</v>
      </c>
      <c r="B19" s="39">
        <v>104</v>
      </c>
      <c r="C19" s="39">
        <v>922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654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</row>
    <row r="20" spans="1:194" ht="18" customHeight="1" thickBot="1">
      <c r="A20" s="15" t="s">
        <v>70</v>
      </c>
      <c r="B20" s="39">
        <v>60</v>
      </c>
      <c r="C20" s="39">
        <v>678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518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</row>
    <row r="21" spans="1:194" ht="18" customHeight="1" thickBot="1">
      <c r="A21" s="15" t="s">
        <v>55</v>
      </c>
      <c r="B21" s="39">
        <v>25</v>
      </c>
      <c r="C21" s="39">
        <v>425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315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</row>
    <row r="22" spans="1:194" ht="18" customHeight="1" thickBot="1">
      <c r="A22" s="15" t="s">
        <v>42</v>
      </c>
      <c r="B22" s="58">
        <v>75</v>
      </c>
      <c r="C22" s="58">
        <v>1852</v>
      </c>
      <c r="D22" s="39">
        <v>13</v>
      </c>
      <c r="E22" s="39">
        <v>9</v>
      </c>
      <c r="F22" s="39">
        <v>11</v>
      </c>
      <c r="G22" s="39">
        <v>7</v>
      </c>
      <c r="H22" s="39">
        <v>12</v>
      </c>
      <c r="I22" s="39">
        <v>8</v>
      </c>
      <c r="J22" s="39">
        <v>1500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17.333333333333336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283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194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22906</v>
      </c>
      <c r="D24" s="42">
        <f>D10+D11+D12+D13+D14+D15+D16+D17+D18+D19+D20+D21+D22+D23</f>
        <v>169</v>
      </c>
      <c r="E24" s="42">
        <f>E10+E11+E12+E13+E14+E15+E16+E17+E18+E19+E20+E21+E22+E23</f>
        <v>176</v>
      </c>
      <c r="F24" s="42">
        <f>F10+F11+F12+F13+F14+F15+F16+F17+F18+F19+F20+F21+F22+F23</f>
        <v>133</v>
      </c>
      <c r="G24" s="42">
        <f>G23+G22+G21+G20+G19+G18+G17+G16+G15+G14+G13+G11+G10</f>
        <v>143</v>
      </c>
      <c r="H24" s="42">
        <f>H23+H22+H21+H20+H19+H18+H17+H16+H15+H14+H13+H12+H11+H10</f>
        <v>143</v>
      </c>
      <c r="I24" s="42">
        <f>I10+I11+I12+I13+I14+I15+I16+I17+I18+I19+I20+I21+I22+I23</f>
        <v>155</v>
      </c>
      <c r="J24" s="42">
        <f>J23+J22+J21+J20+J19+J18+J17+J16+J15+J14+J13+J11+J10</f>
        <v>18846</v>
      </c>
      <c r="K24" s="17">
        <f t="shared" si="3"/>
        <v>78.698224852071007</v>
      </c>
      <c r="L24" s="13">
        <f>H24*3.4/F24</f>
        <v>3.6556390977443609</v>
      </c>
      <c r="M24" s="43">
        <f>(M10+M11+M13+M14+M16+M17+M18+M19+M20+M21+M23)/11</f>
        <v>3.0909090909090908</v>
      </c>
      <c r="N24" s="40">
        <f t="shared" si="2"/>
        <v>11.695501730103807</v>
      </c>
      <c r="O24" s="44">
        <v>11.9</v>
      </c>
      <c r="P24" s="39">
        <f>P23+P22+P21+P20+P19+P18+P17+P16+P15+P14+P13+P12+P11+P10</f>
        <v>143</v>
      </c>
      <c r="Q24" s="45">
        <f>Q10+Q11+Q12+Q13+Q14+Q15+Q16+Q17+Q18+Q19+Q20+Q21+Q22+Q23</f>
        <v>0</v>
      </c>
      <c r="R24" s="45">
        <f>R10+R11+R12+R13+R14+R15+R16+R17+R18+R19+R20+R21+R23</f>
        <v>0</v>
      </c>
      <c r="S24" s="45">
        <f>S23+S22+S21+S20+S19+S18+S17+S16+S15+S14+S13+S12+S11+S10</f>
        <v>2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62761</v>
      </c>
      <c r="D25" s="16">
        <f>D24+D9</f>
        <v>430</v>
      </c>
      <c r="E25" s="16">
        <f>E24+E9</f>
        <v>426</v>
      </c>
      <c r="F25" s="25">
        <f t="shared" si="8"/>
        <v>390</v>
      </c>
      <c r="G25" s="25">
        <f t="shared" si="8"/>
        <v>370</v>
      </c>
      <c r="H25" s="16">
        <f t="shared" si="8"/>
        <v>437</v>
      </c>
      <c r="I25" s="16">
        <f t="shared" si="8"/>
        <v>414</v>
      </c>
      <c r="J25" s="16">
        <f>J24+J9</f>
        <v>61048</v>
      </c>
      <c r="K25" s="17">
        <f t="shared" si="3"/>
        <v>90.697674418604649</v>
      </c>
      <c r="L25" s="13">
        <f>H25*3.4/F25</f>
        <v>3.8097435897435896</v>
      </c>
      <c r="M25" s="26">
        <f>(M9+M24)/2</f>
        <v>3.1779545454545453</v>
      </c>
      <c r="N25" s="27">
        <f>D25/B25*100</f>
        <v>16.538461538461537</v>
      </c>
      <c r="O25" s="27">
        <v>15.4</v>
      </c>
      <c r="P25" s="28">
        <f>P24+P9</f>
        <v>437</v>
      </c>
      <c r="Q25" s="16">
        <f>Q24+Q9</f>
        <v>11</v>
      </c>
      <c r="R25" s="16">
        <f>R24+R9</f>
        <v>0</v>
      </c>
      <c r="S25" s="16">
        <f>S9+S24</f>
        <v>21</v>
      </c>
      <c r="T25" s="16">
        <f>T9+T24</f>
        <v>0</v>
      </c>
      <c r="U25" s="16">
        <f>U9+U24</f>
        <v>497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15870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4">
        <f>D25-E25</f>
        <v>4</v>
      </c>
      <c r="E26" s="105"/>
      <c r="F26" s="104">
        <f>F25-G25</f>
        <v>20</v>
      </c>
      <c r="G26" s="105"/>
      <c r="H26" s="106">
        <f>H25-I25</f>
        <v>23</v>
      </c>
      <c r="I26" s="107"/>
      <c r="J26" s="33"/>
      <c r="K26" s="34"/>
      <c r="L26" s="21">
        <v>0</v>
      </c>
      <c r="M26" s="21"/>
      <c r="N26" s="21"/>
      <c r="O26" s="21"/>
      <c r="P26" s="35"/>
      <c r="Q26" s="22" t="s">
        <v>41</v>
      </c>
      <c r="R26" s="22" t="s">
        <v>37</v>
      </c>
      <c r="S26" s="22" t="s">
        <v>80</v>
      </c>
      <c r="T26" s="22" t="s">
        <v>37</v>
      </c>
      <c r="U26" s="22" t="s">
        <v>77</v>
      </c>
      <c r="V26" s="22"/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20440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2022-06-03T03:08:19Z</cp:lastPrinted>
  <dcterms:created xsi:type="dcterms:W3CDTF">2020-08-31T08:55:27Z</dcterms:created>
  <dcterms:modified xsi:type="dcterms:W3CDTF">2022-06-03T03:12:48Z</dcterms:modified>
</cp:coreProperties>
</file>