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<sst xmlns="http://schemas.openxmlformats.org/spreadsheetml/2006/main" count="337" uniqueCount="89">
  <si>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</si>
  <si>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</si>
  <si>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</si>
  <si>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</si>
  <si>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</si>
  <si>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</si>
  <si>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</si>
  <si>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</si>
  <si>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</si>
  <si>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</si>
  <si>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</si>
  <si>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</si>
  <si>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</si>
  <si>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</si>
  <si>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</si>
  <si>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</si>
  <si>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</si>
  <si>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</si>
  <si>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</si>
  <si>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</si>
  <si>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</si>
  <si>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</si>
  <si>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</si>
  <si>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</si>
  <si>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</si>
  <si>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</si>
  <si>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</si>
  <si>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</si>
  <si>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</si>
  <si>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</si>
  <si>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</si>
  <si>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</si>
  <si>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</si>
  <si>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</si>
  <si>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</si>
  <si>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</si>
  <si>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</si>
  <si>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</si>
  <si>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</si>
  <si>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</si>
  <si>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</si>
  <si>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</si>
  <si>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</si>
  <si>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</si>
  <si>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</si>
  <si>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</si>
  <si>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</si>
  <si>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</si>
  <si>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</si>
  <si>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</si>
  <si>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</si>
  <si>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</si>
  <si>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</si>
  <si>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</si>
  <si>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</si>
  <si>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</si>
  <si>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</si>
  <si>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</si>
  <si>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</si>
  <si>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</si>
  <si>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</si>
  <si>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</si>
  <si>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</si>
  <si>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</si>
  <si>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</si>
  <si>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</si>
  <si>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</si>
  <si>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</si>
  <si>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</si>
  <si>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</si>
  <si>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</si>
  <si>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</si>
  <si>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</si>
  <si>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</si>
  <si>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</si>
  <si>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</si>
  <si>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</si>
  <si>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</t>
  </si>
  <si>
    <t>21</t>
  </si>
  <si>
    <t>5</t>
  </si>
  <si>
    <t>2-2</t>
  </si>
  <si>
    <t>4</t>
  </si>
  <si>
    <t>20</t>
  </si>
  <si>
    <t>СВОДКА ПО НАДОЮ МОЛОКА ЗА 17.04.2022 года</t>
  </si>
  <si>
    <t>71</t>
  </si>
  <si>
    <t>76</t>
  </si>
  <si>
    <t>379</t>
  </si>
  <si>
    <t>3,33</t>
  </si>
  <si>
    <t>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</si>
</sst>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W13" sqref="W13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3" t="s">
        <v>83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  <c r="CA1" s="123"/>
      <c r="CB1" s="123"/>
      <c r="CC1" s="123"/>
      <c r="CD1" s="123"/>
      <c r="CE1" s="123"/>
      <c r="CF1" s="123"/>
      <c r="CG1" s="123"/>
      <c r="CH1" s="123"/>
      <c r="CI1" s="123"/>
      <c r="CJ1" s="123"/>
      <c r="CK1" s="123"/>
      <c r="CL1" s="123"/>
      <c r="CM1" s="123"/>
      <c r="CN1" s="123"/>
      <c r="CO1" s="123"/>
      <c r="CP1" s="123"/>
      <c r="CQ1" s="123"/>
      <c r="CR1" s="123"/>
      <c r="CS1" s="123"/>
      <c r="CT1" s="123"/>
      <c r="CU1" s="123"/>
      <c r="CV1" s="123"/>
      <c r="CW1" s="123"/>
      <c r="CX1" s="123"/>
      <c r="CY1" s="123"/>
      <c r="CZ1" s="123"/>
      <c r="DA1" s="123"/>
      <c r="DB1" s="123"/>
      <c r="DC1" s="123"/>
      <c r="DD1" s="123"/>
      <c r="DE1" s="123"/>
      <c r="DF1" s="123"/>
      <c r="DG1" s="123"/>
      <c r="DH1" s="123"/>
      <c r="DI1" s="123"/>
      <c r="DJ1" s="123"/>
    </row>
    <row r="2" spans="1:194" ht="12.75" customHeight="1">
      <c r="A2" s="124" t="s">
        <v>29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2" t="s">
        <v>0</v>
      </c>
      <c r="B4" s="125" t="s">
        <v>1</v>
      </c>
      <c r="C4" s="112" t="s">
        <v>61</v>
      </c>
      <c r="D4" s="116" t="s">
        <v>2</v>
      </c>
      <c r="E4" s="117"/>
      <c r="F4" s="117"/>
      <c r="G4" s="117"/>
      <c r="H4" s="117"/>
      <c r="I4" s="118"/>
      <c r="J4" s="112" t="s">
        <v>60</v>
      </c>
      <c r="K4" s="119" t="s">
        <v>3</v>
      </c>
      <c r="L4" s="112" t="s">
        <v>4</v>
      </c>
      <c r="M4" s="112" t="s">
        <v>5</v>
      </c>
      <c r="N4" s="131" t="s">
        <v>6</v>
      </c>
      <c r="O4" s="132"/>
      <c r="P4" s="112" t="s">
        <v>53</v>
      </c>
      <c r="Q4" s="114" t="s">
        <v>7</v>
      </c>
      <c r="R4" s="115"/>
      <c r="S4" s="116" t="s">
        <v>8</v>
      </c>
      <c r="T4" s="117"/>
      <c r="U4" s="118"/>
      <c r="V4" s="119" t="s">
        <v>9</v>
      </c>
      <c r="W4" s="121" t="s">
        <v>69</v>
      </c>
      <c r="X4" s="12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0" t="s">
        <v>10</v>
      </c>
      <c r="DH4" s="110" t="s">
        <v>10</v>
      </c>
      <c r="DI4" s="110" t="s">
        <v>11</v>
      </c>
      <c r="DJ4" s="127" t="s">
        <v>12</v>
      </c>
    </row>
    <row r="5" spans="1:194" ht="53.25" customHeight="1" thickBot="1">
      <c r="A5" s="113"/>
      <c r="B5" s="126"/>
      <c r="C5" s="113"/>
      <c r="D5" s="129" t="s">
        <v>58</v>
      </c>
      <c r="E5" s="130"/>
      <c r="F5" s="129" t="s">
        <v>59</v>
      </c>
      <c r="G5" s="130"/>
      <c r="H5" s="129" t="s">
        <v>64</v>
      </c>
      <c r="I5" s="130"/>
      <c r="J5" s="113"/>
      <c r="K5" s="120"/>
      <c r="L5" s="113"/>
      <c r="M5" s="113"/>
      <c r="N5" s="9" t="s">
        <v>57</v>
      </c>
      <c r="O5" s="9" t="s">
        <v>48</v>
      </c>
      <c r="P5" s="113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20"/>
      <c r="W5" s="102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1"/>
      <c r="DH5" s="111"/>
      <c r="DI5" s="111"/>
      <c r="DJ5" s="128"/>
    </row>
    <row r="6" spans="1:194" s="104" customFormat="1" ht="23.25" customHeight="1" thickBot="1">
      <c r="A6" s="56" t="s">
        <v>19</v>
      </c>
      <c r="B6" s="57">
        <v>905</v>
      </c>
      <c r="C6" s="39">
        <v>25331</v>
      </c>
      <c r="D6" s="39">
        <v>241</v>
      </c>
      <c r="E6" s="39">
        <v>195</v>
      </c>
      <c r="F6" s="39">
        <v>236</v>
      </c>
      <c r="G6" s="39">
        <v>179</v>
      </c>
      <c r="H6" s="39">
        <v>272</v>
      </c>
      <c r="I6" s="39">
        <v>201</v>
      </c>
      <c r="J6" s="39">
        <v>27488</v>
      </c>
      <c r="K6" s="58">
        <v>94</v>
      </c>
      <c r="L6" s="13">
        <v>4.0999999999999996</v>
      </c>
      <c r="M6" s="59" t="s">
        <v>87</v>
      </c>
      <c r="N6" s="40">
        <v>26.6</v>
      </c>
      <c r="O6" s="60">
        <v>21.7</v>
      </c>
      <c r="P6" s="39">
        <f>H6</f>
        <v>272</v>
      </c>
      <c r="Q6" s="61">
        <v>75</v>
      </c>
      <c r="R6" s="62" t="s">
        <v>42</v>
      </c>
      <c r="S6" s="57">
        <v>82</v>
      </c>
      <c r="T6" s="63">
        <v>22</v>
      </c>
      <c r="U6" s="64">
        <v>284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5000</v>
      </c>
      <c r="DH6" s="67"/>
      <c r="DI6" s="67"/>
      <c r="DJ6" s="67">
        <v>0</v>
      </c>
      <c r="DK6" s="1"/>
      <c r="DL6" s="1"/>
      <c r="DM6" s="1"/>
      <c r="DN6" s="103"/>
      <c r="DO6" s="103"/>
      <c r="DP6" s="103"/>
      <c r="DQ6" s="103"/>
      <c r="DR6" s="103"/>
      <c r="DS6" s="103"/>
      <c r="DT6" s="103"/>
      <c r="DU6" s="103"/>
      <c r="DV6" s="103"/>
      <c r="DW6" s="103"/>
      <c r="DX6" s="103"/>
      <c r="DY6" s="103"/>
      <c r="DZ6" s="103"/>
      <c r="EA6" s="103"/>
      <c r="EB6" s="103"/>
      <c r="EC6" s="103"/>
      <c r="ED6" s="103"/>
      <c r="EE6" s="103"/>
      <c r="EF6" s="103"/>
      <c r="EG6" s="103"/>
      <c r="EH6" s="103"/>
      <c r="EI6" s="103"/>
      <c r="EJ6" s="103"/>
      <c r="EK6" s="103"/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3"/>
      <c r="FC6" s="103"/>
      <c r="FD6" s="103"/>
      <c r="FE6" s="103"/>
      <c r="FF6" s="103"/>
      <c r="FG6" s="103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</row>
    <row r="7" spans="1:194" ht="18" customHeight="1" thickBot="1">
      <c r="A7" s="56" t="s">
        <v>20</v>
      </c>
      <c r="B7" s="57"/>
      <c r="C7" s="57">
        <v>0</v>
      </c>
      <c r="D7" s="39"/>
      <c r="E7" s="39">
        <v>16</v>
      </c>
      <c r="F7" s="39"/>
      <c r="G7" s="39">
        <v>14</v>
      </c>
      <c r="H7" s="39"/>
      <c r="I7" s="39">
        <v>14</v>
      </c>
      <c r="J7" s="39"/>
      <c r="K7" s="58"/>
      <c r="L7" s="13"/>
      <c r="M7" s="59"/>
      <c r="N7" s="40"/>
      <c r="O7" s="60">
        <v>11.5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s="104" customFormat="1" ht="21" customHeight="1" thickBot="1">
      <c r="A8" s="56" t="s">
        <v>23</v>
      </c>
      <c r="B8" s="57">
        <v>250</v>
      </c>
      <c r="C8" s="68">
        <v>1375</v>
      </c>
      <c r="D8" s="39">
        <v>15</v>
      </c>
      <c r="E8" s="39">
        <v>21</v>
      </c>
      <c r="F8" s="39">
        <v>14</v>
      </c>
      <c r="G8" s="39">
        <v>17</v>
      </c>
      <c r="H8" s="39">
        <v>15</v>
      </c>
      <c r="I8" s="39">
        <v>18</v>
      </c>
      <c r="J8" s="39">
        <v>1318</v>
      </c>
      <c r="K8" s="58">
        <v>93</v>
      </c>
      <c r="L8" s="13">
        <v>3.8</v>
      </c>
      <c r="M8" s="59" t="s">
        <v>24</v>
      </c>
      <c r="N8" s="40">
        <f>D8/B8*100</f>
        <v>6</v>
      </c>
      <c r="O8" s="60">
        <v>8.4</v>
      </c>
      <c r="P8" s="39">
        <f>H8</f>
        <v>15</v>
      </c>
      <c r="Q8" s="61">
        <v>2</v>
      </c>
      <c r="R8" s="62"/>
      <c r="S8" s="57">
        <v>7</v>
      </c>
      <c r="T8" s="63">
        <v>3</v>
      </c>
      <c r="U8" s="64">
        <v>13</v>
      </c>
      <c r="V8" s="65" t="s">
        <v>80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570</v>
      </c>
      <c r="DH8" s="67"/>
      <c r="DI8" s="67"/>
      <c r="DJ8" s="67"/>
      <c r="DK8" s="1" t="s">
        <v>25</v>
      </c>
      <c r="DL8" s="1"/>
      <c r="DM8" s="1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26706</v>
      </c>
      <c r="D9" s="72">
        <f t="shared" si="0"/>
        <v>256</v>
      </c>
      <c r="E9" s="16">
        <f t="shared" si="0"/>
        <v>232</v>
      </c>
      <c r="F9" s="16">
        <f t="shared" si="0"/>
        <v>250</v>
      </c>
      <c r="G9" s="16">
        <f t="shared" si="0"/>
        <v>210</v>
      </c>
      <c r="H9" s="16">
        <f t="shared" si="0"/>
        <v>287</v>
      </c>
      <c r="I9" s="16">
        <f t="shared" si="0"/>
        <v>233</v>
      </c>
      <c r="J9" s="70">
        <f t="shared" si="0"/>
        <v>28806</v>
      </c>
      <c r="K9" s="17">
        <f>F9/D9*100</f>
        <v>97.65625</v>
      </c>
      <c r="L9" s="13">
        <f>H9*3.4/F9</f>
        <v>3.9032</v>
      </c>
      <c r="M9" s="73">
        <f>(M6+M7+M8)/2</f>
        <v>3.24</v>
      </c>
      <c r="N9" s="55">
        <f>D9/B9*100</f>
        <v>22.164502164502164</v>
      </c>
      <c r="O9" s="55">
        <v>18</v>
      </c>
      <c r="P9" s="16">
        <f t="shared" ref="P9:U9" si="1">P6+P7+P8</f>
        <v>287</v>
      </c>
      <c r="Q9" s="16">
        <f>Q8+Q7+Q6</f>
        <v>77</v>
      </c>
      <c r="R9" s="16">
        <f>R8+R7+R6</f>
        <v>3</v>
      </c>
      <c r="S9" s="16">
        <f>S8+S7+S6</f>
        <v>89</v>
      </c>
      <c r="T9" s="16">
        <f>T8+T7+T6</f>
        <v>25</v>
      </c>
      <c r="U9" s="16">
        <f t="shared" si="1"/>
        <v>297</v>
      </c>
      <c r="V9" s="18" t="s">
        <v>80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5570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4" customFormat="1" ht="18.75" customHeight="1" thickBot="1">
      <c r="A10" s="15" t="s">
        <v>27</v>
      </c>
      <c r="B10" s="39">
        <v>410</v>
      </c>
      <c r="C10" s="82">
        <v>5797</v>
      </c>
      <c r="D10" s="57">
        <v>70</v>
      </c>
      <c r="E10" s="57">
        <v>73</v>
      </c>
      <c r="F10" s="57">
        <v>55</v>
      </c>
      <c r="G10" s="57">
        <v>57</v>
      </c>
      <c r="H10" s="57">
        <v>61</v>
      </c>
      <c r="I10" s="57">
        <v>65</v>
      </c>
      <c r="J10" s="39">
        <v>5031</v>
      </c>
      <c r="K10" s="17">
        <v>79</v>
      </c>
      <c r="L10" s="13">
        <v>3.8</v>
      </c>
      <c r="M10" s="83">
        <v>3.2</v>
      </c>
      <c r="N10" s="40">
        <v>17</v>
      </c>
      <c r="O10" s="60">
        <v>17.8</v>
      </c>
      <c r="P10" s="39">
        <f t="shared" ref="P10:P17" si="2">H10</f>
        <v>61</v>
      </c>
      <c r="Q10" s="61">
        <v>15</v>
      </c>
      <c r="R10" s="39"/>
      <c r="S10" s="74" t="s">
        <v>82</v>
      </c>
      <c r="T10" s="75" t="s">
        <v>42</v>
      </c>
      <c r="U10" s="76" t="s">
        <v>70</v>
      </c>
      <c r="V10" s="65"/>
      <c r="W10" s="74" t="s">
        <v>72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1350</v>
      </c>
      <c r="DH10" s="67"/>
      <c r="DI10" s="67"/>
      <c r="DJ10" s="77">
        <v>0</v>
      </c>
      <c r="DK10" s="1"/>
      <c r="DL10" s="1"/>
      <c r="DM10" s="1"/>
      <c r="DN10" s="105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</row>
    <row r="11" spans="1:194" s="104" customFormat="1" ht="21" customHeight="1" thickBot="1">
      <c r="A11" s="84" t="s">
        <v>28</v>
      </c>
      <c r="B11" s="82">
        <v>86</v>
      </c>
      <c r="C11" s="82">
        <v>862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759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2</v>
      </c>
      <c r="R11" s="87"/>
      <c r="S11" s="22" t="s">
        <v>81</v>
      </c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500</v>
      </c>
      <c r="DH11" s="67"/>
      <c r="DI11" s="67"/>
      <c r="DJ11" s="77">
        <v>0</v>
      </c>
      <c r="DK11" s="1" t="s">
        <v>29</v>
      </c>
      <c r="DL11" s="1" t="s">
        <v>29</v>
      </c>
      <c r="DM11" s="1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4" customFormat="1" ht="18.75" customHeight="1" thickBot="1">
      <c r="A13" s="92" t="s">
        <v>30</v>
      </c>
      <c r="B13" s="82">
        <v>120</v>
      </c>
      <c r="C13" s="82">
        <v>2011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1680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>
        <v>1</v>
      </c>
      <c r="R13" s="82"/>
      <c r="S13" s="22" t="s">
        <v>77</v>
      </c>
      <c r="T13" s="88" t="s">
        <v>77</v>
      </c>
      <c r="U13" s="88" t="s">
        <v>78</v>
      </c>
      <c r="V13" s="22"/>
      <c r="W13" s="22" t="s">
        <v>67</v>
      </c>
      <c r="X13" s="90">
        <v>24.1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  <c r="DL13" s="1"/>
      <c r="DM13" s="1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</row>
    <row r="14" spans="1:194" s="104" customFormat="1" ht="19.5" customHeight="1" thickBot="1">
      <c r="A14" s="15" t="s">
        <v>32</v>
      </c>
      <c r="B14" s="39">
        <v>105</v>
      </c>
      <c r="C14" s="39">
        <v>1175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1041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 t="s">
        <v>79</v>
      </c>
      <c r="T14" s="75"/>
      <c r="U14" s="75" t="s">
        <v>42</v>
      </c>
      <c r="V14" s="74"/>
      <c r="W14" s="74" t="s">
        <v>66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  <c r="DL14" s="1"/>
      <c r="DM14" s="1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01"/>
    </row>
    <row r="16" spans="1:194" s="104" customFormat="1" ht="16.5" customHeight="1" thickBot="1">
      <c r="A16" s="15" t="s">
        <v>35</v>
      </c>
      <c r="B16" s="39">
        <v>215</v>
      </c>
      <c r="C16" s="39">
        <v>1523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1204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 t="shared" si="3"/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 t="s">
        <v>88</v>
      </c>
      <c r="T16" s="75"/>
      <c r="U16" s="75" t="s">
        <v>68</v>
      </c>
      <c r="V16" s="74"/>
      <c r="W16" s="74" t="s">
        <v>73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  <c r="DK16" s="1"/>
      <c r="DL16" s="1"/>
      <c r="DM16" s="1"/>
      <c r="DN16" s="103"/>
      <c r="DO16" s="103"/>
      <c r="DP16" s="103"/>
      <c r="DQ16" s="103"/>
      <c r="DR16" s="103"/>
      <c r="DS16" s="103"/>
      <c r="DT16" s="103"/>
      <c r="DU16" s="103"/>
      <c r="DV16" s="103"/>
      <c r="DW16" s="103"/>
      <c r="DX16" s="103"/>
      <c r="DY16" s="103"/>
      <c r="DZ16" s="103"/>
      <c r="EA16" s="103"/>
      <c r="EB16" s="103"/>
      <c r="EC16" s="103"/>
      <c r="ED16" s="103"/>
      <c r="EE16" s="103"/>
      <c r="EF16" s="103"/>
      <c r="EG16" s="103"/>
      <c r="EH16" s="103"/>
      <c r="EI16" s="103"/>
      <c r="EJ16" s="103"/>
      <c r="EK16" s="103"/>
      <c r="EL16" s="103"/>
      <c r="EM16" s="103"/>
      <c r="EN16" s="103"/>
      <c r="EO16" s="103"/>
      <c r="EP16" s="103"/>
      <c r="EQ16" s="103"/>
      <c r="ER16" s="103"/>
      <c r="ES16" s="103"/>
      <c r="ET16" s="103"/>
      <c r="EU16" s="103"/>
      <c r="EV16" s="103"/>
      <c r="EW16" s="103"/>
      <c r="EX16" s="103"/>
      <c r="EY16" s="103"/>
      <c r="EZ16" s="103"/>
      <c r="FA16" s="103"/>
      <c r="FB16" s="103"/>
      <c r="FC16" s="103"/>
      <c r="FD16" s="103"/>
      <c r="FE16" s="103"/>
      <c r="FF16" s="103"/>
      <c r="FG16" s="103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</row>
    <row r="17" spans="1:194" s="104" customFormat="1" ht="17.25" customHeight="1" thickBot="1">
      <c r="A17" s="15" t="s">
        <v>37</v>
      </c>
      <c r="B17" s="39">
        <v>115</v>
      </c>
      <c r="C17" s="39">
        <v>417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301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74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  <c r="DK17" s="1"/>
      <c r="DL17" s="1"/>
      <c r="DM17" s="1"/>
      <c r="DN17" s="103"/>
      <c r="DO17" s="103"/>
      <c r="DP17" s="103"/>
      <c r="DQ17" s="103"/>
      <c r="DR17" s="103"/>
      <c r="DS17" s="103"/>
      <c r="DT17" s="103"/>
      <c r="DU17" s="103"/>
      <c r="DV17" s="103"/>
      <c r="DW17" s="103"/>
      <c r="DX17" s="103"/>
      <c r="DY17" s="103"/>
      <c r="DZ17" s="103"/>
      <c r="EA17" s="103"/>
      <c r="EB17" s="103"/>
      <c r="EC17" s="103"/>
      <c r="ED17" s="103"/>
      <c r="EE17" s="103"/>
      <c r="EF17" s="103"/>
      <c r="EG17" s="103"/>
      <c r="EH17" s="103"/>
      <c r="EI17" s="103"/>
      <c r="EJ17" s="103"/>
      <c r="EK17" s="103"/>
      <c r="EL17" s="103"/>
      <c r="EM17" s="103"/>
      <c r="EN17" s="103"/>
      <c r="EO17" s="103"/>
      <c r="EP17" s="103"/>
      <c r="EQ17" s="103"/>
      <c r="ER17" s="103"/>
      <c r="ES17" s="103"/>
      <c r="ET17" s="103"/>
      <c r="EU17" s="103"/>
      <c r="EV17" s="103"/>
      <c r="EW17" s="103"/>
      <c r="EX17" s="103"/>
      <c r="EY17" s="103"/>
      <c r="EZ17" s="103"/>
      <c r="FA17" s="103"/>
      <c r="FB17" s="103"/>
      <c r="FC17" s="103"/>
      <c r="FD17" s="103"/>
      <c r="FE17" s="103"/>
      <c r="FF17" s="103"/>
      <c r="FG17" s="103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</row>
    <row r="18" spans="1:194" s="104" customFormat="1" ht="18" customHeight="1" thickBot="1">
      <c r="A18" s="15" t="s">
        <v>39</v>
      </c>
      <c r="B18" s="57">
        <v>80</v>
      </c>
      <c r="C18" s="57">
        <v>217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105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  <c r="DK18" s="1"/>
      <c r="DL18" s="1"/>
      <c r="DM18" s="1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</row>
    <row r="19" spans="1:194" s="104" customFormat="1" ht="18" customHeight="1" thickBot="1">
      <c r="A19" s="15" t="s">
        <v>40</v>
      </c>
      <c r="B19" s="39">
        <v>104</v>
      </c>
      <c r="C19" s="39">
        <v>492</v>
      </c>
      <c r="D19" s="57">
        <v>6</v>
      </c>
      <c r="E19" s="57">
        <v>8</v>
      </c>
      <c r="F19" s="57">
        <v>5</v>
      </c>
      <c r="G19" s="57">
        <v>7</v>
      </c>
      <c r="H19" s="57">
        <v>5</v>
      </c>
      <c r="I19" s="57">
        <v>7</v>
      </c>
      <c r="J19" s="39">
        <v>379</v>
      </c>
      <c r="K19" s="17">
        <f t="shared" si="4"/>
        <v>83.333333333333343</v>
      </c>
      <c r="L19" s="13">
        <f t="shared" si="5"/>
        <v>3.4</v>
      </c>
      <c r="M19" s="78" t="s">
        <v>21</v>
      </c>
      <c r="N19" s="40">
        <f t="shared" si="3"/>
        <v>5.7692307692307692</v>
      </c>
      <c r="O19" s="60">
        <v>8.1</v>
      </c>
      <c r="P19" s="98">
        <f t="shared" si="6"/>
        <v>5</v>
      </c>
      <c r="Q19" s="39"/>
      <c r="R19" s="39"/>
      <c r="S19" s="74" t="s">
        <v>79</v>
      </c>
      <c r="T19" s="75"/>
      <c r="U19" s="75"/>
      <c r="V19" s="74"/>
      <c r="W19" s="74" t="s">
        <v>75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  <c r="DK19" s="1"/>
      <c r="DL19" s="1"/>
      <c r="DM19" s="1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</row>
    <row r="20" spans="1:194" s="104" customFormat="1" ht="18" customHeight="1" thickBot="1">
      <c r="A20" s="15" t="s">
        <v>71</v>
      </c>
      <c r="B20" s="39">
        <v>60</v>
      </c>
      <c r="C20" s="39">
        <v>423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338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 t="s">
        <v>66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  <c r="DK20" s="1"/>
      <c r="DL20" s="1"/>
      <c r="DM20" s="1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</row>
    <row r="21" spans="1:194" s="104" customFormat="1" ht="18" customHeight="1" thickBot="1">
      <c r="A21" s="15" t="s">
        <v>56</v>
      </c>
      <c r="B21" s="39">
        <v>25</v>
      </c>
      <c r="C21" s="39">
        <v>229</v>
      </c>
      <c r="D21" s="57">
        <v>3</v>
      </c>
      <c r="E21" s="57">
        <v>3</v>
      </c>
      <c r="F21" s="57">
        <v>2</v>
      </c>
      <c r="G21" s="57">
        <v>2</v>
      </c>
      <c r="H21" s="57">
        <v>2</v>
      </c>
      <c r="I21" s="57">
        <v>2</v>
      </c>
      <c r="J21" s="39">
        <v>153</v>
      </c>
      <c r="K21" s="17">
        <f t="shared" si="4"/>
        <v>66.666666666666657</v>
      </c>
      <c r="L21" s="13">
        <f t="shared" si="5"/>
        <v>3.4</v>
      </c>
      <c r="M21" s="78" t="s">
        <v>42</v>
      </c>
      <c r="N21" s="40">
        <f t="shared" si="3"/>
        <v>12</v>
      </c>
      <c r="O21" s="60">
        <v>8.6</v>
      </c>
      <c r="P21" s="98">
        <f t="shared" si="6"/>
        <v>2</v>
      </c>
      <c r="Q21" s="39"/>
      <c r="R21" s="39"/>
      <c r="S21" s="74"/>
      <c r="T21" s="75"/>
      <c r="U21" s="75"/>
      <c r="V21" s="74"/>
      <c r="W21" s="74" t="s">
        <v>76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  <c r="DK21" s="1"/>
      <c r="DL21" s="1"/>
      <c r="DM21" s="1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</row>
    <row r="22" spans="1:194" s="104" customFormat="1" ht="18" customHeight="1" thickBot="1">
      <c r="A22" s="15" t="s">
        <v>43</v>
      </c>
      <c r="B22" s="57">
        <v>75</v>
      </c>
      <c r="C22" s="57">
        <v>1059</v>
      </c>
      <c r="D22" s="39">
        <v>11</v>
      </c>
      <c r="E22" s="39">
        <v>7</v>
      </c>
      <c r="F22" s="39">
        <v>9</v>
      </c>
      <c r="G22" s="39">
        <v>5</v>
      </c>
      <c r="H22" s="39">
        <v>9</v>
      </c>
      <c r="I22" s="39">
        <v>6</v>
      </c>
      <c r="J22" s="39">
        <v>1031</v>
      </c>
      <c r="K22" s="17">
        <f t="shared" ref="K22" si="7">F22/D22*100</f>
        <v>81.818181818181827</v>
      </c>
      <c r="L22" s="13">
        <f t="shared" ref="L22" si="8">H22*3.4/F22</f>
        <v>3.4</v>
      </c>
      <c r="M22" s="78" t="s">
        <v>41</v>
      </c>
      <c r="N22" s="40">
        <f t="shared" ref="N22" si="9">D22/B22*100</f>
        <v>14.666666666666666</v>
      </c>
      <c r="O22" s="60">
        <v>13.7</v>
      </c>
      <c r="P22" s="39">
        <f t="shared" si="6"/>
        <v>9</v>
      </c>
      <c r="Q22" s="39"/>
      <c r="R22" s="74"/>
      <c r="S22" s="57">
        <v>6</v>
      </c>
      <c r="T22" s="63">
        <v>2</v>
      </c>
      <c r="U22" s="75" t="s">
        <v>66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  <c r="DK22" s="1"/>
      <c r="DL22" s="1"/>
      <c r="DM22" s="1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</row>
    <row r="23" spans="1:194" s="104" customFormat="1" ht="20.25" customHeight="1" thickBot="1">
      <c r="A23" s="15" t="s">
        <v>51</v>
      </c>
      <c r="B23" s="57">
        <v>50</v>
      </c>
      <c r="C23" s="57">
        <v>107</v>
      </c>
      <c r="D23" s="39">
        <v>1</v>
      </c>
      <c r="E23" s="39">
        <v>2</v>
      </c>
      <c r="F23" s="39">
        <v>1</v>
      </c>
      <c r="G23" s="39">
        <v>2</v>
      </c>
      <c r="H23" s="39">
        <v>1</v>
      </c>
      <c r="I23" s="39">
        <v>2</v>
      </c>
      <c r="J23" s="39">
        <v>103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2</v>
      </c>
      <c r="O23" s="60">
        <v>5.7</v>
      </c>
      <c r="P23" s="39">
        <f t="shared" si="6"/>
        <v>1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  <c r="DL23" s="1"/>
      <c r="DM23" s="1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14605</v>
      </c>
      <c r="D24" s="42">
        <f>D10+D11+D12+D13+D14+D15+D16+D17+D18+D19+D20+D21+D22+D23</f>
        <v>162</v>
      </c>
      <c r="E24" s="42">
        <f t="shared" ref="E24:I24" si="10">E10+E11+E12+E13+E14+E15+E16+E17+E18+E19+E20+E21+E22+E23</f>
        <v>172</v>
      </c>
      <c r="F24" s="42">
        <f t="shared" si="10"/>
        <v>128</v>
      </c>
      <c r="G24" s="42">
        <f>G23+G22+G21+G20+G19+G18+G17+G16+G15+G14+G13+G11+G10</f>
        <v>134</v>
      </c>
      <c r="H24" s="42">
        <f>H23+H22+H21+H20+H19+H18+H17+H16+H15+H14+H13+H12+H11+H10</f>
        <v>136</v>
      </c>
      <c r="I24" s="42">
        <f t="shared" si="10"/>
        <v>147</v>
      </c>
      <c r="J24" s="42">
        <f>J23+J22+J21+J20+J19+J18+J17+J16+J15+J14+J13+J11+J10</f>
        <v>12328</v>
      </c>
      <c r="K24" s="17">
        <f t="shared" si="4"/>
        <v>79.012345679012341</v>
      </c>
      <c r="L24" s="13">
        <f>H24*3.4/F24</f>
        <v>3.6124999999999998</v>
      </c>
      <c r="M24" s="43">
        <f>(M10+M11+M13+M14+M16+M17+M18+M19+M20+M21+M23)/11</f>
        <v>3.0909090909090908</v>
      </c>
      <c r="N24" s="40">
        <f t="shared" si="3"/>
        <v>11.211072664359861</v>
      </c>
      <c r="O24" s="44">
        <v>11.6</v>
      </c>
      <c r="P24" s="39">
        <f>P23+P22+P21+P20+P19+P18+P17+P16+P15+P14+P13+P12+P11+P10</f>
        <v>136</v>
      </c>
      <c r="Q24" s="45">
        <f>Q10+Q11+Q12+Q13+Q14+Q15+Q16+Q17+Q18+Q19+Q20+Q21+Q22+Q23</f>
        <v>20</v>
      </c>
      <c r="R24" s="45">
        <f t="shared" ref="R24" si="11">R10+R11+R12+R13+R14+R15+R16+R17+R18+R19+R20+R21+R23</f>
        <v>0</v>
      </c>
      <c r="S24" s="45">
        <f>S23+S22+S21+S20+S19+S18+S17+S16+S15+S14+S13+S12+S11+S10</f>
        <v>49</v>
      </c>
      <c r="T24" s="45">
        <f>T10+T11+T12+T13+T14+T15+T16+T17+T18+T19+T20+T21+T23+T22</f>
        <v>7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7050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I25" si="14">B24+B9</f>
        <v>2600</v>
      </c>
      <c r="C25" s="16">
        <f>C9+C24</f>
        <v>41311</v>
      </c>
      <c r="D25" s="16">
        <f>D24+D9</f>
        <v>418</v>
      </c>
      <c r="E25" s="16">
        <f>E24+E9</f>
        <v>404</v>
      </c>
      <c r="F25" s="25">
        <f t="shared" si="14"/>
        <v>378</v>
      </c>
      <c r="G25" s="25">
        <f t="shared" si="14"/>
        <v>344</v>
      </c>
      <c r="H25" s="16">
        <f t="shared" si="14"/>
        <v>423</v>
      </c>
      <c r="I25" s="16">
        <f t="shared" si="14"/>
        <v>380</v>
      </c>
      <c r="J25" s="16">
        <f>J24+J9</f>
        <v>41134</v>
      </c>
      <c r="K25" s="17">
        <f t="shared" si="4"/>
        <v>90.430622009569376</v>
      </c>
      <c r="L25" s="13">
        <f>H25*3.4/F25</f>
        <v>3.804761904761905</v>
      </c>
      <c r="M25" s="26">
        <f>(M9+M24)/2</f>
        <v>3.1654545454545455</v>
      </c>
      <c r="N25" s="27">
        <f>D25/B25*100</f>
        <v>16.076923076923077</v>
      </c>
      <c r="O25" s="27">
        <v>14.6</v>
      </c>
      <c r="P25" s="28">
        <f>P24+P9</f>
        <v>423</v>
      </c>
      <c r="Q25" s="16">
        <f>Q24+Q9</f>
        <v>97</v>
      </c>
      <c r="R25" s="16">
        <f>R24+R9</f>
        <v>3</v>
      </c>
      <c r="S25" s="16">
        <f t="shared" ref="S25:U25" si="15">S9+S24</f>
        <v>138</v>
      </c>
      <c r="T25" s="16">
        <f t="shared" si="15"/>
        <v>32</v>
      </c>
      <c r="U25" s="16">
        <f t="shared" si="15"/>
        <v>474</v>
      </c>
      <c r="V25" s="18" t="s">
        <v>80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12620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06">
        <f>D25-E25</f>
        <v>14</v>
      </c>
      <c r="E26" s="107"/>
      <c r="F26" s="106">
        <f>F25-G25</f>
        <v>34</v>
      </c>
      <c r="G26" s="107"/>
      <c r="H26" s="108">
        <f>H25-I25</f>
        <v>43</v>
      </c>
      <c r="I26" s="109"/>
      <c r="J26" s="33"/>
      <c r="K26" s="34"/>
      <c r="L26" s="21" t="s">
        <v>29</v>
      </c>
      <c r="M26" s="21"/>
      <c r="N26" s="21"/>
      <c r="O26" s="21"/>
      <c r="P26" s="35"/>
      <c r="Q26" s="22" t="s">
        <v>84</v>
      </c>
      <c r="R26" s="22" t="s">
        <v>38</v>
      </c>
      <c r="S26" s="22" t="s">
        <v>85</v>
      </c>
      <c r="T26" s="22" t="s">
        <v>68</v>
      </c>
      <c r="U26" s="22" t="s">
        <v>86</v>
      </c>
      <c r="V26" s="22" t="s">
        <v>80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1405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2022-04-18T03:02:47Z</cp:lastPrinted>
  <dcterms:created xsi:type="dcterms:W3CDTF">2020-08-31T08:55:27Z</dcterms:created>
  <dcterms:modified xsi:type="dcterms:W3CDTF">2022-04-18T03:14:23Z</dcterms:modified>
</cp:coreProperties>
</file>