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<sst xmlns="http://schemas.openxmlformats.org/spreadsheetml/2006/main" count="326" uniqueCount="85">
  <si>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</si>
  <si>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</si>
  <si>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</si>
  <si>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</si>
  <si>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</si>
  <si>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</si>
  <si>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</si>
  <si>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</si>
  <si>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</si>
  <si>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</si>
  <si>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</si>
  <si>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</si>
  <si>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</si>
  <si>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</si>
  <si>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</si>
  <si>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</si>
  <si>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</si>
  <si>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</si>
  <si>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</si>
  <si>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</si>
  <si>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</si>
  <si>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</si>
  <si>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</si>
  <si>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</si>
  <si>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</si>
  <si>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</si>
  <si>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</si>
  <si>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</si>
  <si>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</si>
  <si>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</si>
  <si>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</si>
  <si>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</si>
  <si>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</si>
  <si>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</si>
  <si>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</si>
  <si>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</si>
  <si>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</si>
  <si>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</si>
  <si>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</si>
  <si>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</si>
  <si>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</si>
  <si>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</si>
  <si>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</si>
  <si>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</si>
  <si>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</si>
  <si>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</si>
  <si>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</si>
  <si>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</si>
  <si>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</si>
  <si>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</si>
  <si>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</si>
  <si>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</si>
  <si>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</si>
  <si>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</si>
  <si>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</si>
  <si>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</si>
  <si>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</si>
  <si>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</si>
  <si>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</si>
  <si>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</si>
  <si>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</si>
  <si>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</si>
  <si>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</si>
  <si>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</si>
  <si>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</si>
  <si>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</si>
  <si>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</si>
  <si>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</si>
  <si>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</si>
  <si>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</si>
  <si>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</si>
  <si>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</si>
  <si>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</si>
  <si>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</si>
  <si>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</si>
  <si>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</si>
  <si>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</si>
  <si>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406</t>
  </si>
  <si>
    <t>34</t>
  </si>
  <si>
    <t>5</t>
  </si>
  <si>
    <t>1</t>
  </si>
  <si>
    <t>3,41</t>
  </si>
  <si>
    <t>87</t>
  </si>
  <si>
    <t>СВОДКА ПО НАДОЮ МОЛОКА ЗА 14.06.2022 года</t>
  </si>
  <si>
    <t>18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</si>
</sst>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W19" sqref="W19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60</v>
      </c>
      <c r="D4" s="116" t="s">
        <v>2</v>
      </c>
      <c r="E4" s="117"/>
      <c r="F4" s="117"/>
      <c r="G4" s="117"/>
      <c r="H4" s="117"/>
      <c r="I4" s="118"/>
      <c r="J4" s="112" t="s">
        <v>59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52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68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76</v>
      </c>
    </row>
    <row r="5" spans="1:194" ht="53.25" customHeight="1" thickBot="1">
      <c r="A5" s="113"/>
      <c r="B5" s="126"/>
      <c r="C5" s="113"/>
      <c r="D5" s="129" t="s">
        <v>57</v>
      </c>
      <c r="E5" s="130"/>
      <c r="F5" s="129" t="s">
        <v>58</v>
      </c>
      <c r="G5" s="130"/>
      <c r="H5" s="129" t="s">
        <v>63</v>
      </c>
      <c r="I5" s="130"/>
      <c r="J5" s="113"/>
      <c r="K5" s="120"/>
      <c r="L5" s="113"/>
      <c r="M5" s="113"/>
      <c r="N5" s="9" t="s">
        <v>56</v>
      </c>
      <c r="O5" s="9" t="s">
        <v>47</v>
      </c>
      <c r="P5" s="113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0"/>
      <c r="W5" s="10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ht="23.25" customHeight="1" thickBot="1">
      <c r="A6" s="57" t="s">
        <v>18</v>
      </c>
      <c r="B6" s="58">
        <v>905</v>
      </c>
      <c r="C6" s="39">
        <v>40064</v>
      </c>
      <c r="D6" s="39">
        <v>244</v>
      </c>
      <c r="E6" s="39">
        <v>203</v>
      </c>
      <c r="F6" s="39">
        <v>235</v>
      </c>
      <c r="G6" s="39">
        <v>186</v>
      </c>
      <c r="H6" s="39">
        <v>263</v>
      </c>
      <c r="I6" s="39">
        <v>209</v>
      </c>
      <c r="J6" s="39">
        <v>43278</v>
      </c>
      <c r="K6" s="59">
        <v>94</v>
      </c>
      <c r="L6" s="13">
        <v>4</v>
      </c>
      <c r="M6" s="60" t="s">
        <v>81</v>
      </c>
      <c r="N6" s="40">
        <v>26.9</v>
      </c>
      <c r="O6" s="61">
        <v>22.4</v>
      </c>
      <c r="P6" s="39">
        <f>H6</f>
        <v>263</v>
      </c>
      <c r="Q6" s="62">
        <v>36</v>
      </c>
      <c r="R6" s="63" t="s">
        <v>80</v>
      </c>
      <c r="S6" s="58">
        <v>24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7650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21</v>
      </c>
      <c r="F7" s="39"/>
      <c r="G7" s="39">
        <v>19</v>
      </c>
      <c r="H7" s="39"/>
      <c r="I7" s="39">
        <v>20</v>
      </c>
      <c r="J7" s="39"/>
      <c r="K7" s="59"/>
      <c r="L7" s="13"/>
      <c r="M7" s="60"/>
      <c r="N7" s="40"/>
      <c r="O7" s="61">
        <v>14.9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3" customFormat="1" ht="21" customHeight="1" thickBot="1">
      <c r="A8" s="57" t="s">
        <v>22</v>
      </c>
      <c r="B8" s="58">
        <v>250</v>
      </c>
      <c r="C8" s="69">
        <v>3039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2244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43103</v>
      </c>
      <c r="D9" s="73">
        <f t="shared" si="0"/>
        <v>264</v>
      </c>
      <c r="E9" s="16">
        <f t="shared" si="0"/>
        <v>252</v>
      </c>
      <c r="F9" s="16">
        <f t="shared" si="0"/>
        <v>251</v>
      </c>
      <c r="G9" s="16">
        <f t="shared" si="0"/>
        <v>228</v>
      </c>
      <c r="H9" s="16">
        <f t="shared" si="0"/>
        <v>279</v>
      </c>
      <c r="I9" s="16">
        <f t="shared" si="0"/>
        <v>253</v>
      </c>
      <c r="J9" s="71">
        <f t="shared" si="0"/>
        <v>45522</v>
      </c>
      <c r="K9" s="17">
        <f>F9/D9*100</f>
        <v>95.075757575757578</v>
      </c>
      <c r="L9" s="13">
        <f>H9*3.4/F9</f>
        <v>3.7792828685258963</v>
      </c>
      <c r="M9" s="74">
        <f>(M6+M7+M8)/2</f>
        <v>3.2800000000000002</v>
      </c>
      <c r="N9" s="75">
        <f>D9/B9*100</f>
        <v>22.857142857142858</v>
      </c>
      <c r="O9" s="75">
        <v>19.5</v>
      </c>
      <c r="P9" s="16">
        <f>P6+P7+P8</f>
        <v>279</v>
      </c>
      <c r="Q9" s="16">
        <f>Q8+Q7+Q6</f>
        <v>36</v>
      </c>
      <c r="R9" s="16">
        <f>R8+R7+R6</f>
        <v>1</v>
      </c>
      <c r="S9" s="16">
        <f>S8+S7+S6</f>
        <v>24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8570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26</v>
      </c>
      <c r="B10" s="39">
        <v>410</v>
      </c>
      <c r="C10" s="76">
        <v>10122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8417</v>
      </c>
      <c r="K10" s="17">
        <v>76</v>
      </c>
      <c r="L10" s="13">
        <v>3.8</v>
      </c>
      <c r="M10" s="77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7</v>
      </c>
      <c r="R10" s="39"/>
      <c r="S10" s="78" t="s">
        <v>84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1650</v>
      </c>
      <c r="DH10" s="68"/>
      <c r="DI10" s="68"/>
      <c r="DJ10" s="81">
        <v>0</v>
      </c>
      <c r="DK10" s="1"/>
      <c r="DL10" s="1"/>
      <c r="DM10" s="1"/>
      <c r="DN10" s="104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82" t="s">
        <v>27</v>
      </c>
      <c r="B11" s="76">
        <v>86</v>
      </c>
      <c r="C11" s="76">
        <v>1405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1304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13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3" t="s">
        <v>29</v>
      </c>
      <c r="B13" s="76">
        <v>120</v>
      </c>
      <c r="C13" s="76">
        <v>3172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2574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78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31</v>
      </c>
      <c r="B14" s="39">
        <v>105</v>
      </c>
      <c r="C14" s="39">
        <v>1862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1658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s="103" customFormat="1" ht="16.5" customHeight="1" thickBot="1">
      <c r="A16" s="15" t="s">
        <v>34</v>
      </c>
      <c r="B16" s="39">
        <v>215</v>
      </c>
      <c r="C16" s="39">
        <v>2391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2037</v>
      </c>
      <c r="K16" s="17">
        <f t="shared" si="3"/>
        <v>95</v>
      </c>
      <c r="L16" s="13">
        <f>H16*3.4/F16</f>
        <v>3.4</v>
      </c>
      <c r="M16" s="84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5</v>
      </c>
      <c r="R16" s="39"/>
      <c r="S16" s="78" t="s">
        <v>79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36</v>
      </c>
      <c r="B17" s="39">
        <v>115</v>
      </c>
      <c r="C17" s="39">
        <v>780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554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38</v>
      </c>
      <c r="B18" s="58">
        <v>75</v>
      </c>
      <c r="C18" s="58">
        <v>268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188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4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39</v>
      </c>
      <c r="B19" s="39">
        <v>104</v>
      </c>
      <c r="C19" s="39">
        <v>1013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732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70</v>
      </c>
      <c r="B20" s="39">
        <v>60</v>
      </c>
      <c r="C20" s="39">
        <v>738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566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55</v>
      </c>
      <c r="B21" s="39">
        <v>25</v>
      </c>
      <c r="C21" s="39">
        <v>485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363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42</v>
      </c>
      <c r="B22" s="58">
        <v>80</v>
      </c>
      <c r="C22" s="58">
        <v>2008</v>
      </c>
      <c r="D22" s="39">
        <v>13</v>
      </c>
      <c r="E22" s="39">
        <v>9</v>
      </c>
      <c r="F22" s="39">
        <v>11</v>
      </c>
      <c r="G22" s="39">
        <v>8</v>
      </c>
      <c r="H22" s="39">
        <v>12</v>
      </c>
      <c r="I22" s="39">
        <v>9</v>
      </c>
      <c r="J22" s="39">
        <v>1644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16.25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50</v>
      </c>
      <c r="B23" s="58">
        <v>50</v>
      </c>
      <c r="C23" s="58">
        <v>319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216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24856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132</v>
      </c>
      <c r="G24" s="42">
        <f>G23+G22+G21+G20+G19+G18+G17+G16+G15+G14+G13+G11+G10</f>
        <v>147</v>
      </c>
      <c r="H24" s="42">
        <f>H23+H22+H21+H20+H19+H18+H17+H16+H15+H14+H13+H12+H11+H10</f>
        <v>141</v>
      </c>
      <c r="I24" s="42">
        <f>I10+I11+I12+I13+I14+I15+I16+I17+I18+I19+I20+I21+I22+I23</f>
        <v>159</v>
      </c>
      <c r="J24" s="42">
        <f>J23+J22+J21+J20+J19+J18+J17+J16+J15+J14+J13+J11+J10</f>
        <v>20456</v>
      </c>
      <c r="K24" s="17">
        <f t="shared" si="3"/>
        <v>79.518072289156621</v>
      </c>
      <c r="L24" s="13">
        <f>H24*3.4/F24</f>
        <v>3.6318181818181818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141</v>
      </c>
      <c r="Q24" s="45">
        <f>Q10+Q11+Q12+Q13+Q14+Q15+Q16+Q17+Q18+Q19+Q20+Q21+Q22+Q23</f>
        <v>12</v>
      </c>
      <c r="R24" s="45">
        <f>R10+R11+R12+R13+R14+R15+R16+R17+R18+R19+R20+R21+R23</f>
        <v>0</v>
      </c>
      <c r="S24" s="45">
        <f>S23+S22+S21+S20+S19+S18+S17+S16+S15+S14+S13+S12+S11+S10</f>
        <v>23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67959</v>
      </c>
      <c r="D25" s="16">
        <f>D24+D9</f>
        <v>430</v>
      </c>
      <c r="E25" s="16">
        <f>E24+E9</f>
        <v>429</v>
      </c>
      <c r="F25" s="25">
        <f t="shared" si="8"/>
        <v>383</v>
      </c>
      <c r="G25" s="25">
        <f t="shared" si="8"/>
        <v>375</v>
      </c>
      <c r="H25" s="16">
        <f t="shared" si="8"/>
        <v>420</v>
      </c>
      <c r="I25" s="16">
        <f t="shared" si="8"/>
        <v>412</v>
      </c>
      <c r="J25" s="16">
        <f>J24+J9</f>
        <v>65978</v>
      </c>
      <c r="K25" s="17">
        <f t="shared" si="3"/>
        <v>89.069767441860463</v>
      </c>
      <c r="L25" s="13">
        <f>H25*3.4/F25</f>
        <v>3.7284595300261096</v>
      </c>
      <c r="M25" s="26">
        <f>(M9+M24)/2</f>
        <v>3.1900000000000004</v>
      </c>
      <c r="N25" s="27">
        <f>D25/B25*100</f>
        <v>16.538461538461537</v>
      </c>
      <c r="O25" s="27">
        <v>15.4</v>
      </c>
      <c r="P25" s="28">
        <f>P24+P9</f>
        <v>420</v>
      </c>
      <c r="Q25" s="16">
        <f>Q24+Q9</f>
        <v>48</v>
      </c>
      <c r="R25" s="16">
        <f>R24+R9</f>
        <v>1</v>
      </c>
      <c r="S25" s="16">
        <f>S9+S24</f>
        <v>47</v>
      </c>
      <c r="T25" s="16">
        <f>T9+T24</f>
        <v>1</v>
      </c>
      <c r="U25" s="16">
        <f>U9+U24</f>
        <v>498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16020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6">
        <f>D25-E25</f>
        <v>1</v>
      </c>
      <c r="E26" s="107"/>
      <c r="F26" s="106">
        <f>F25-G25</f>
        <v>8</v>
      </c>
      <c r="G26" s="107"/>
      <c r="H26" s="108">
        <f>H25-I25</f>
        <v>8</v>
      </c>
      <c r="I26" s="109"/>
      <c r="J26" s="33"/>
      <c r="K26" s="34"/>
      <c r="L26" s="21">
        <v>0</v>
      </c>
      <c r="M26" s="21"/>
      <c r="N26" s="21"/>
      <c r="O26" s="21"/>
      <c r="P26" s="35"/>
      <c r="Q26" s="22" t="s">
        <v>64</v>
      </c>
      <c r="R26" s="22" t="s">
        <v>37</v>
      </c>
      <c r="S26" s="22" t="s">
        <v>82</v>
      </c>
      <c r="T26" s="22" t="s">
        <v>37</v>
      </c>
      <c r="U26" s="22" t="s">
        <v>77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22260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2022-06-14T03:18:27Z</cp:lastPrinted>
  <dcterms:created xsi:type="dcterms:W3CDTF">2020-08-31T08:55:27Z</dcterms:created>
  <dcterms:modified xsi:type="dcterms:W3CDTF">2022-06-15T03:31:04Z</dcterms:modified>
</cp:coreProperties>
</file>