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<sst xmlns="http://schemas.openxmlformats.org/spreadsheetml/2006/main" count="230" uniqueCount="82">
  <si>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</si>
  <si>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</si>
  <si>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</si>
  <si>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</si>
  <si>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</si>
  <si>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</si>
  <si>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</si>
  <si>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</si>
  <si>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</si>
  <si>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</si>
  <si>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</si>
  <si>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</si>
  <si>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</si>
  <si>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</si>
  <si>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</si>
  <si>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</si>
  <si>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</si>
  <si>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</si>
  <si>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</si>
  <si>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</si>
  <si>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</si>
  <si>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</si>
  <si>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</si>
  <si>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</si>
  <si>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</si>
  <si>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</si>
  <si>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</si>
  <si>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</si>
  <si>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</si>
  <si>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</si>
  <si>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</si>
  <si>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</si>
  <si>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</si>
  <si>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</si>
  <si>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</si>
  <si>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</si>
  <si>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</si>
  <si>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</si>
  <si>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</si>
  <si>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</si>
  <si>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</si>
  <si>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</si>
  <si>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</si>
  <si>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</si>
  <si>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</si>
  <si>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</si>
  <si>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</si>
  <si>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</si>
  <si>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</si>
  <si>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</si>
  <si>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</si>
  <si>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</si>
  <si>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</si>
  <si>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</si>
  <si>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</si>
  <si>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</si>
  <si>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</si>
  <si>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</si>
  <si>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</si>
  <si>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</si>
  <si>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</si>
  <si>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</si>
  <si>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</si>
  <si>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</si>
  <si>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</si>
  <si>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</si>
  <si>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</si>
  <si>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</si>
  <si>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</si>
  <si>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</si>
  <si>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</si>
  <si>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</si>
  <si>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5</t>
  </si>
  <si>
    <t>7</t>
  </si>
  <si>
    <t>1</t>
  </si>
  <si>
    <t>3,36</t>
  </si>
  <si>
    <t>СВОДКА ПО НАДОЮ МОЛОКА ЗА 18.05.2023 года</t>
  </si>
  <si>
    <t>8</t>
  </si>
  <si>
    <t>2-2</t>
  </si>
  <si>
    <t>78</t>
  </si>
  <si>
    <t>124</t>
  </si>
  <si>
    <t>481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</si>
</sst>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DG17" sqref="DG1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59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5" t="s">
        <v>52</v>
      </c>
      <c r="O5" s="115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38519</v>
      </c>
      <c r="D6" s="32">
        <v>267</v>
      </c>
      <c r="E6" s="32">
        <v>253</v>
      </c>
      <c r="F6" s="32">
        <v>250</v>
      </c>
      <c r="G6" s="32">
        <v>249</v>
      </c>
      <c r="H6" s="32">
        <v>277</v>
      </c>
      <c r="I6" s="32">
        <v>287</v>
      </c>
      <c r="J6" s="65">
        <v>42154</v>
      </c>
      <c r="K6" s="86">
        <v>94</v>
      </c>
      <c r="L6" s="33">
        <v>4</v>
      </c>
      <c r="M6" s="87" t="s">
        <v>75</v>
      </c>
      <c r="N6" s="34">
        <v>28.1</v>
      </c>
      <c r="O6" s="66">
        <v>27.9</v>
      </c>
      <c r="P6" s="32">
        <f>H6</f>
        <v>277</v>
      </c>
      <c r="Q6" s="88">
        <v>77</v>
      </c>
      <c r="R6" s="89" t="s">
        <v>74</v>
      </c>
      <c r="S6" s="67">
        <v>57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6300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6">
        <v>2145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1904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40664</v>
      </c>
      <c r="D8" s="75">
        <f t="shared" si="0"/>
        <v>289</v>
      </c>
      <c r="E8" s="35">
        <f t="shared" si="0"/>
        <v>272</v>
      </c>
      <c r="F8" s="35">
        <f>F6+F7</f>
        <v>271</v>
      </c>
      <c r="G8" s="35">
        <f t="shared" si="0"/>
        <v>265</v>
      </c>
      <c r="H8" s="35">
        <f t="shared" si="0"/>
        <v>299</v>
      </c>
      <c r="I8" s="35">
        <f t="shared" si="0"/>
        <v>303</v>
      </c>
      <c r="J8" s="73">
        <f t="shared" si="0"/>
        <v>44058</v>
      </c>
      <c r="K8" s="76">
        <f>F8/D8*100</f>
        <v>93.771626297577853</v>
      </c>
      <c r="L8" s="33">
        <f>H8*3.4/F8</f>
        <v>3.7512915129151292</v>
      </c>
      <c r="M8" s="77">
        <f>(M6+M7)/2</f>
        <v>3.2549999999999999</v>
      </c>
      <c r="N8" s="78">
        <f>D8/B8*100</f>
        <v>24.083333333333336</v>
      </c>
      <c r="O8" s="78">
        <v>23.5</v>
      </c>
      <c r="P8" s="35">
        <f>P6+P7</f>
        <v>299</v>
      </c>
      <c r="Q8" s="35">
        <f>Q7+Q6</f>
        <v>77</v>
      </c>
      <c r="R8" s="35">
        <f>R7+R6</f>
        <v>1</v>
      </c>
      <c r="S8" s="35">
        <f>S7+S6</f>
        <v>67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7400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7">
        <v>7287</v>
      </c>
      <c r="D9" s="67">
        <v>65</v>
      </c>
      <c r="E9" s="67">
        <v>70</v>
      </c>
      <c r="F9" s="67">
        <v>47</v>
      </c>
      <c r="G9" s="67">
        <v>55</v>
      </c>
      <c r="H9" s="67">
        <v>53</v>
      </c>
      <c r="I9" s="67">
        <v>61</v>
      </c>
      <c r="J9" s="65">
        <v>6394</v>
      </c>
      <c r="K9" s="39">
        <v>73</v>
      </c>
      <c r="L9" s="33">
        <v>3.8</v>
      </c>
      <c r="M9" s="98">
        <v>3.4</v>
      </c>
      <c r="N9" s="34">
        <v>15.9</v>
      </c>
      <c r="O9" s="66">
        <v>17.100000000000001</v>
      </c>
      <c r="P9" s="32">
        <f t="shared" ref="P9:P12" si="1">H9</f>
        <v>53</v>
      </c>
      <c r="Q9" s="88">
        <v>7</v>
      </c>
      <c r="R9" s="32"/>
      <c r="S9" s="81" t="s">
        <v>68</v>
      </c>
      <c r="T9" s="82"/>
      <c r="U9" s="99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2650</v>
      </c>
      <c r="DH9" s="69"/>
      <c r="DI9" s="70"/>
      <c r="DJ9" s="30"/>
      <c r="DL9" s="100"/>
    </row>
    <row r="10" spans="1:192" ht="21.75" customHeight="1" thickBot="1">
      <c r="A10" s="80" t="s">
        <v>31</v>
      </c>
      <c r="B10" s="97">
        <v>110</v>
      </c>
      <c r="C10" s="97">
        <v>2034</v>
      </c>
      <c r="D10" s="101">
        <v>15</v>
      </c>
      <c r="E10" s="101">
        <v>12</v>
      </c>
      <c r="F10" s="101">
        <v>14</v>
      </c>
      <c r="G10" s="101">
        <v>10</v>
      </c>
      <c r="H10" s="101">
        <v>15</v>
      </c>
      <c r="I10" s="67">
        <v>10</v>
      </c>
      <c r="J10" s="65">
        <v>1873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2">
        <v>16</v>
      </c>
      <c r="P10" s="32">
        <f>H10</f>
        <v>15</v>
      </c>
      <c r="Q10" s="103">
        <v>1</v>
      </c>
      <c r="R10" s="104"/>
      <c r="S10" s="26" t="s">
        <v>72</v>
      </c>
      <c r="T10" s="105"/>
      <c r="U10" s="106" t="s">
        <v>57</v>
      </c>
      <c r="V10" s="91"/>
      <c r="W10" s="26" t="s">
        <v>63</v>
      </c>
      <c r="X10" s="107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7">
        <v>157</v>
      </c>
      <c r="C11" s="97">
        <v>3876</v>
      </c>
      <c r="D11" s="101">
        <v>32</v>
      </c>
      <c r="E11" s="101">
        <v>19</v>
      </c>
      <c r="F11" s="101">
        <v>29</v>
      </c>
      <c r="G11" s="101">
        <v>15</v>
      </c>
      <c r="H11" s="101">
        <v>33</v>
      </c>
      <c r="I11" s="67">
        <v>16</v>
      </c>
      <c r="J11" s="65">
        <v>3890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09">
        <v>10</v>
      </c>
      <c r="R11" s="109"/>
      <c r="S11" s="26" t="s">
        <v>73</v>
      </c>
      <c r="T11" s="105"/>
      <c r="U11" s="105" t="s">
        <v>61</v>
      </c>
      <c r="V11" s="26"/>
      <c r="W11" s="26" t="s">
        <v>64</v>
      </c>
      <c r="X11" s="107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1717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1446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 t="s">
        <v>72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2146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1862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68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462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357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154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154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3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687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560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3">
        <f t="shared" si="6"/>
        <v>6</v>
      </c>
      <c r="Q17" s="32"/>
      <c r="R17" s="32"/>
      <c r="S17" s="81" t="s">
        <v>72</v>
      </c>
      <c r="T17" s="82"/>
      <c r="U17" s="114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575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447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3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.75" customHeight="1" thickBot="1">
      <c r="A19" s="80" t="s">
        <v>40</v>
      </c>
      <c r="B19" s="65">
        <v>39</v>
      </c>
      <c r="C19" s="65">
        <v>385</v>
      </c>
      <c r="D19" s="67">
        <v>5</v>
      </c>
      <c r="E19" s="67">
        <v>4</v>
      </c>
      <c r="F19" s="67">
        <v>4</v>
      </c>
      <c r="G19" s="67">
        <v>3</v>
      </c>
      <c r="H19" s="67">
        <v>4</v>
      </c>
      <c r="I19" s="67">
        <v>3</v>
      </c>
      <c r="J19" s="65">
        <v>278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16</v>
      </c>
      <c r="P19" s="113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19323</v>
      </c>
      <c r="D22" s="42">
        <f>D9+D10+D11+D12+D13+D14+D15+D16+D17+D18+D19+D20+D21</f>
        <v>168</v>
      </c>
      <c r="E22" s="42">
        <f>E9+E10+E11+E12+E13+E14+E15+E16+E17+E18+E19+E20+E21</f>
        <v>166</v>
      </c>
      <c r="F22" s="42">
        <f>F9+F10+F11+F12+F13+F14+F15+F16+F17+F18+F19+F20+F21</f>
        <v>138</v>
      </c>
      <c r="G22" s="42">
        <f>G21+G20+G19+G18+G17+G16+G15+G14+G13+G12+G11+G10+G9</f>
        <v>131</v>
      </c>
      <c r="H22" s="42">
        <f>H21+H20+H19+H18+H17+H16+H15+H14+H13+H12+H11+H10+H9</f>
        <v>149</v>
      </c>
      <c r="I22" s="42">
        <f>I21+I20+I19+I18+I17+I16+I15+I14+I13+I12+I11+I10+I9</f>
        <v>140</v>
      </c>
      <c r="J22" s="41">
        <f>J21+J20+J19+J18+J17+J16+J15+J14+J13+J12+J11+J10+J9</f>
        <v>17261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11.5</v>
      </c>
      <c r="P22" s="32">
        <f>P21+P20+P19+P18+P17+P16+P15+P14+P13+P12+P11+P10+P9</f>
        <v>149</v>
      </c>
      <c r="Q22" s="32">
        <f t="shared" ref="Q22:U22" si="7">Q21+Q20+Q19+Q18+Q17+Q16+Q15+Q14+Q13+Q12+Q11+Q10+Q9</f>
        <v>20</v>
      </c>
      <c r="R22" s="32">
        <f t="shared" si="7"/>
        <v>0</v>
      </c>
      <c r="S22" s="32">
        <f t="shared" si="7"/>
        <v>45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8150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59987</v>
      </c>
      <c r="D23" s="35">
        <f t="shared" ref="D23:J23" si="8">D22+D8</f>
        <v>457</v>
      </c>
      <c r="E23" s="35">
        <f t="shared" si="8"/>
        <v>438</v>
      </c>
      <c r="F23" s="55">
        <f t="shared" si="8"/>
        <v>409</v>
      </c>
      <c r="G23" s="55">
        <f t="shared" si="8"/>
        <v>396</v>
      </c>
      <c r="H23" s="35">
        <f t="shared" si="8"/>
        <v>448</v>
      </c>
      <c r="I23" s="35">
        <f t="shared" si="8"/>
        <v>443</v>
      </c>
      <c r="J23" s="37">
        <f t="shared" si="8"/>
        <v>61319</v>
      </c>
      <c r="K23" s="39">
        <f t="shared" si="4"/>
        <v>89.496717724288843</v>
      </c>
      <c r="L23" s="33">
        <f>H23*3.4/F23</f>
        <v>3.7242053789731053</v>
      </c>
      <c r="M23" s="56">
        <f>(M8+M22)/2</f>
        <v>3.1920000000000002</v>
      </c>
      <c r="N23" s="57">
        <f>D23/B23*100</f>
        <v>18.134920634920633</v>
      </c>
      <c r="O23" s="57">
        <v>16.8</v>
      </c>
      <c r="P23" s="58">
        <f>P22+P8</f>
        <v>448</v>
      </c>
      <c r="Q23" s="35">
        <f>Q22+Q8</f>
        <v>97</v>
      </c>
      <c r="R23" s="35">
        <f>R22+R8</f>
        <v>1</v>
      </c>
      <c r="S23" s="35">
        <f>S8+S22</f>
        <v>112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15550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36">
        <f>D23-E23</f>
        <v>19</v>
      </c>
      <c r="E24" s="137"/>
      <c r="F24" s="136">
        <f>F23-G23</f>
        <v>13</v>
      </c>
      <c r="G24" s="137"/>
      <c r="H24" s="138">
        <f>H23-I23</f>
        <v>5</v>
      </c>
      <c r="I24" s="139"/>
      <c r="J24" s="14"/>
      <c r="K24" s="23"/>
      <c r="L24" s="24"/>
      <c r="M24" s="24"/>
      <c r="N24" s="24"/>
      <c r="O24" s="24"/>
      <c r="P24" s="25"/>
      <c r="Q24" s="26" t="s">
        <v>79</v>
      </c>
      <c r="R24" s="26" t="s">
        <v>77</v>
      </c>
      <c r="S24" s="26" t="s">
        <v>80</v>
      </c>
      <c r="T24" s="26" t="s">
        <v>73</v>
      </c>
      <c r="U24" s="26" t="s">
        <v>81</v>
      </c>
      <c r="V24" s="26" t="s">
        <v>78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15520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2023-05-19T03:07:04Z</cp:lastPrinted>
  <dcterms:created xsi:type="dcterms:W3CDTF">2020-08-31T08:55:27Z</dcterms:created>
  <dcterms:modified xsi:type="dcterms:W3CDTF">2023-05-19T03:31:10Z</dcterms:modified>
</cp:coreProperties>
</file>