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<sst xmlns="http://schemas.openxmlformats.org/spreadsheetml/2006/main" count="225" uniqueCount="79">
  <si>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</si>
  <si>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</si>
  <si>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</si>
  <si>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</si>
  <si>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</si>
  <si>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</si>
  <si>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</si>
  <si>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</si>
  <si>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</si>
  <si>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</si>
  <si>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</si>
  <si>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</si>
  <si>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</si>
  <si>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</si>
  <si>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</si>
  <si>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</si>
  <si>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</si>
  <si>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</si>
  <si>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</si>
  <si>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</si>
  <si>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</si>
  <si>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</si>
  <si>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</si>
  <si>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</si>
  <si>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</si>
  <si>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</si>
  <si>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</si>
  <si>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</si>
  <si>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</si>
  <si>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</si>
  <si>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</si>
  <si>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</si>
  <si>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</si>
  <si>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</si>
  <si>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</si>
  <si>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</si>
  <si>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</si>
  <si>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</si>
  <si>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</si>
  <si>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</si>
  <si>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</si>
  <si>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</si>
  <si>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</si>
  <si>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</si>
  <si>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</si>
  <si>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</si>
  <si>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</si>
  <si>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</si>
  <si>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</si>
  <si>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</si>
  <si>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</si>
  <si>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</si>
  <si>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</si>
  <si>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</si>
  <si>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</si>
  <si>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</si>
  <si>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</si>
  <si>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</si>
  <si>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</si>
  <si>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</si>
  <si>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</si>
  <si>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</si>
  <si>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</si>
  <si>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</si>
  <si>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</si>
  <si>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</si>
  <si>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</si>
  <si>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</si>
  <si>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</si>
  <si>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</si>
  <si>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</si>
  <si>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</si>
  <si>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1</t>
  </si>
  <si>
    <t>498</t>
  </si>
  <si>
    <t>СВОДКА ПО НАДОЮ МОЛОКА ЗА 12.06.2023 года</t>
  </si>
  <si>
    <t>46</t>
  </si>
  <si>
    <t>44</t>
  </si>
  <si>
    <t>6</t>
  </si>
  <si>
    <t>3,32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</si>
</sst>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P15" sqref="P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66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6" t="s">
        <v>52</v>
      </c>
      <c r="O5" s="116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44801</v>
      </c>
      <c r="D6" s="32">
        <v>254</v>
      </c>
      <c r="E6" s="32">
        <v>244</v>
      </c>
      <c r="F6" s="32">
        <v>243</v>
      </c>
      <c r="G6" s="32">
        <v>233</v>
      </c>
      <c r="H6" s="32">
        <v>271</v>
      </c>
      <c r="I6" s="32">
        <v>268</v>
      </c>
      <c r="J6" s="65">
        <v>49208</v>
      </c>
      <c r="K6" s="86">
        <v>95</v>
      </c>
      <c r="L6" s="33">
        <v>3.8</v>
      </c>
      <c r="M6" s="87" t="s">
        <v>78</v>
      </c>
      <c r="N6" s="34">
        <v>26.7</v>
      </c>
      <c r="O6" s="66">
        <v>26.9</v>
      </c>
      <c r="P6" s="32">
        <f>H6</f>
        <v>271</v>
      </c>
      <c r="Q6" s="88">
        <v>30</v>
      </c>
      <c r="R6" s="89"/>
      <c r="S6" s="67">
        <v>51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6800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2695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2454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47496</v>
      </c>
      <c r="D8" s="75">
        <f t="shared" si="0"/>
        <v>276</v>
      </c>
      <c r="E8" s="35">
        <f t="shared" si="0"/>
        <v>264</v>
      </c>
      <c r="F8" s="35">
        <f>F6+F7</f>
        <v>264</v>
      </c>
      <c r="G8" s="35">
        <f t="shared" si="0"/>
        <v>249</v>
      </c>
      <c r="H8" s="35">
        <f t="shared" si="0"/>
        <v>293</v>
      </c>
      <c r="I8" s="35">
        <f t="shared" si="0"/>
        <v>284</v>
      </c>
      <c r="J8" s="73">
        <f t="shared" si="0"/>
        <v>51662</v>
      </c>
      <c r="K8" s="76">
        <f>F8/D8*100</f>
        <v>95.652173913043484</v>
      </c>
      <c r="L8" s="33">
        <f>H8*3.4/F8</f>
        <v>3.7734848484848484</v>
      </c>
      <c r="M8" s="77">
        <f>(M6+M7)/2</f>
        <v>3.2349999999999999</v>
      </c>
      <c r="N8" s="78">
        <f>D8/B8*100</f>
        <v>23</v>
      </c>
      <c r="O8" s="78">
        <v>22.9</v>
      </c>
      <c r="P8" s="35">
        <f t="shared" ref="P8:U8" si="1">P6+P7</f>
        <v>293</v>
      </c>
      <c r="Q8" s="35">
        <f t="shared" si="1"/>
        <v>30</v>
      </c>
      <c r="R8" s="35">
        <f t="shared" si="1"/>
        <v>0</v>
      </c>
      <c r="S8" s="35">
        <f t="shared" si="1"/>
        <v>59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7000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8643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7507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>
        <v>3</v>
      </c>
      <c r="R9" s="32"/>
      <c r="S9" s="81" t="s">
        <v>65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3100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2409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2248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16.3</v>
      </c>
      <c r="P10" s="32">
        <f>H10</f>
        <v>15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4695</v>
      </c>
      <c r="D11" s="100">
        <v>30</v>
      </c>
      <c r="E11" s="100">
        <v>20</v>
      </c>
      <c r="F11" s="100">
        <v>27</v>
      </c>
      <c r="G11" s="100">
        <v>16</v>
      </c>
      <c r="H11" s="100">
        <v>31</v>
      </c>
      <c r="I11" s="67">
        <v>17</v>
      </c>
      <c r="J11" s="65">
        <v>5035</v>
      </c>
      <c r="K11" s="39">
        <f>F11/D11*100</f>
        <v>90</v>
      </c>
      <c r="L11" s="33">
        <f t="shared" ref="L11:L19" si="3">H11*3.4/F11</f>
        <v>3.9037037037037035</v>
      </c>
      <c r="M11" s="83" t="s">
        <v>56</v>
      </c>
      <c r="N11" s="34">
        <f t="shared" ref="N11:N22" si="4">D11/B11*100</f>
        <v>19.108280254777071</v>
      </c>
      <c r="O11" s="66">
        <v>16.7</v>
      </c>
      <c r="P11" s="32">
        <f t="shared" si="2"/>
        <v>31</v>
      </c>
      <c r="Q11" s="109">
        <v>2</v>
      </c>
      <c r="R11" s="109"/>
      <c r="S11" s="26" t="s">
        <v>58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2067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1746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2596</v>
      </c>
      <c r="D14" s="67">
        <v>18</v>
      </c>
      <c r="E14" s="67">
        <v>20</v>
      </c>
      <c r="F14" s="67">
        <v>16</v>
      </c>
      <c r="G14" s="67">
        <v>19</v>
      </c>
      <c r="H14" s="67">
        <v>16</v>
      </c>
      <c r="I14" s="67">
        <v>19</v>
      </c>
      <c r="J14" s="65">
        <v>2262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9.3000000000000007</v>
      </c>
      <c r="P14" s="32">
        <f>H14</f>
        <v>16</v>
      </c>
      <c r="Q14" s="32">
        <v>1</v>
      </c>
      <c r="R14" s="32"/>
      <c r="S14" s="81" t="s">
        <v>77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601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471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218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218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4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862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710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700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547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510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378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.5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23301</v>
      </c>
      <c r="D22" s="42">
        <f>D9+D10+D11+D12+D13+D14+D15+D16+D17+D18+D19+D20+D21</f>
        <v>163</v>
      </c>
      <c r="E22" s="42">
        <f>E9+E10+E11+E12+E13+E14+E15+E16+E17+E18+E19+E20+E21</f>
        <v>166</v>
      </c>
      <c r="F22" s="42">
        <f>F9+F10+F11+F12+F13+F14+F15+F16+F17+F18+F19+F20+F21</f>
        <v>134</v>
      </c>
      <c r="G22" s="42">
        <f>G21+G20+G19+G18+G17+G16+G15+G14+G13+G12+G11+G10+G9</f>
        <v>132</v>
      </c>
      <c r="H22" s="42">
        <f>H21+H20+H19+H18+H17+H16+H15+H14+H13+H12+H11+H10+H9</f>
        <v>145</v>
      </c>
      <c r="I22" s="42">
        <f>I21+I20+I19+I18+I17+I16+I15+I14+I13+I12+I11+I10+I9</f>
        <v>141</v>
      </c>
      <c r="J22" s="41">
        <f>J21+J20+J19+J18+J17+J16+J15+J14+J13+J12+J11+J10+J9</f>
        <v>21122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11.5</v>
      </c>
      <c r="P22" s="32">
        <f>P21+P20+P19+P18+P17+P16+P15+P14+P13+P12+P11+P10+P9</f>
        <v>145</v>
      </c>
      <c r="Q22" s="32">
        <f t="shared" ref="Q22:U22" si="8">Q21+Q20+Q19+Q18+Q17+Q16+Q15+Q14+Q13+Q12+Q11+Q10+Q9</f>
        <v>6</v>
      </c>
      <c r="R22" s="32">
        <f t="shared" si="8"/>
        <v>0</v>
      </c>
      <c r="S22" s="32">
        <f t="shared" si="8"/>
        <v>16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8600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70797</v>
      </c>
      <c r="D23" s="35">
        <f t="shared" ref="D23:J23" si="9">D22+D8</f>
        <v>439</v>
      </c>
      <c r="E23" s="35">
        <f t="shared" si="9"/>
        <v>430</v>
      </c>
      <c r="F23" s="55">
        <f t="shared" si="9"/>
        <v>398</v>
      </c>
      <c r="G23" s="55">
        <f t="shared" si="9"/>
        <v>381</v>
      </c>
      <c r="H23" s="35">
        <f t="shared" si="9"/>
        <v>438</v>
      </c>
      <c r="I23" s="35">
        <f t="shared" si="9"/>
        <v>425</v>
      </c>
      <c r="J23" s="37">
        <f t="shared" si="9"/>
        <v>72784</v>
      </c>
      <c r="K23" s="39">
        <f t="shared" si="5"/>
        <v>90.66059225512528</v>
      </c>
      <c r="L23" s="33">
        <f>H23*3.4/F23</f>
        <v>3.7417085427135679</v>
      </c>
      <c r="M23" s="56">
        <f>(M8+M22)/2</f>
        <v>3.1819999999999999</v>
      </c>
      <c r="N23" s="57">
        <f>D23/B23*100</f>
        <v>17.420634920634921</v>
      </c>
      <c r="O23" s="57">
        <v>16.5</v>
      </c>
      <c r="P23" s="58">
        <f>P22+P8</f>
        <v>438</v>
      </c>
      <c r="Q23" s="35">
        <f>Q22+Q8</f>
        <v>36</v>
      </c>
      <c r="R23" s="35">
        <f>R22+R8</f>
        <v>0</v>
      </c>
      <c r="S23" s="35">
        <f>S8+S22</f>
        <v>75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15600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36">
        <f>D23-E23</f>
        <v>9</v>
      </c>
      <c r="E24" s="137"/>
      <c r="F24" s="136">
        <f>F23-G23</f>
        <v>17</v>
      </c>
      <c r="G24" s="137"/>
      <c r="H24" s="138">
        <f>H23-I23</f>
        <v>13</v>
      </c>
      <c r="I24" s="139"/>
      <c r="J24" s="14"/>
      <c r="K24" s="23"/>
      <c r="L24" s="24"/>
      <c r="M24" s="24"/>
      <c r="N24" s="24"/>
      <c r="O24" s="24"/>
      <c r="P24" s="25"/>
      <c r="Q24" s="26" t="s">
        <v>75</v>
      </c>
      <c r="R24" s="26" t="s">
        <v>72</v>
      </c>
      <c r="S24" s="26" t="s">
        <v>76</v>
      </c>
      <c r="T24" s="26" t="s">
        <v>72</v>
      </c>
      <c r="U24" s="26" t="s">
        <v>73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16020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2023-06-13T03:17:57Z</cp:lastPrinted>
  <dcterms:created xsi:type="dcterms:W3CDTF">2020-08-31T08:55:27Z</dcterms:created>
  <dcterms:modified xsi:type="dcterms:W3CDTF">2023-06-13T03:39:50Z</dcterms:modified>
</cp:coreProperties>
</file>