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<sst xmlns="http://schemas.openxmlformats.org/spreadsheetml/2006/main" count="223" uniqueCount="77">
  <si>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</si>
  <si>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</si>
  <si>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</si>
  <si>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</si>
  <si>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</si>
  <si>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</si>
  <si>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</si>
  <si>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</si>
  <si>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</si>
  <si>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</si>
  <si>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</si>
  <si>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</si>
  <si>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</si>
  <si>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</si>
  <si>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</si>
  <si>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</si>
  <si>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</si>
  <si>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</si>
  <si>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</si>
  <si>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</si>
  <si>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</si>
  <si>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</si>
  <si>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</si>
  <si>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</si>
  <si>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</si>
  <si>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</si>
  <si>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</si>
  <si>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</si>
  <si>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</si>
  <si>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</si>
  <si>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</si>
  <si>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</si>
  <si>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</si>
  <si>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</si>
  <si>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</si>
  <si>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</si>
  <si>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</si>
  <si>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</si>
  <si>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</si>
  <si>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</si>
  <si>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</si>
  <si>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</si>
  <si>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</si>
  <si>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</si>
  <si>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</si>
  <si>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</si>
  <si>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</si>
  <si>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</si>
  <si>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</si>
  <si>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</si>
  <si>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</si>
  <si>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</si>
  <si>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</si>
  <si>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</si>
  <si>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</si>
  <si>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</si>
  <si>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</si>
  <si>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</si>
  <si>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</si>
  <si>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</si>
  <si>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</si>
  <si>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</si>
  <si>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</si>
  <si>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</si>
  <si>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</si>
  <si>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</si>
  <si>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6</t>
  </si>
  <si>
    <t>5</t>
  </si>
  <si>
    <t>34</t>
  </si>
  <si>
    <t>178</t>
  </si>
  <si>
    <t>64</t>
  </si>
  <si>
    <t>80</t>
  </si>
  <si>
    <t>45</t>
  </si>
  <si>
    <t>СВОДКА ПО НАДОЮ МОЛОКА ЗА  22.11.2023 года</t>
  </si>
  <si>
    <t>163</t>
  </si>
  <si>
    <t>16</t>
  </si>
  <si>
    <t>3,59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</si>
</sst>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K12" sqref="K1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110" t="s">
        <v>18</v>
      </c>
      <c r="B6" s="62">
        <v>970</v>
      </c>
      <c r="C6" s="63">
        <v>83797</v>
      </c>
      <c r="D6" s="30">
        <v>246</v>
      </c>
      <c r="E6" s="30">
        <v>230</v>
      </c>
      <c r="F6" s="30">
        <v>237</v>
      </c>
      <c r="G6" s="30">
        <v>216</v>
      </c>
      <c r="H6" s="30">
        <v>268</v>
      </c>
      <c r="I6" s="30">
        <v>252</v>
      </c>
      <c r="J6" s="63">
        <v>91105</v>
      </c>
      <c r="K6" s="111">
        <v>93</v>
      </c>
      <c r="L6" s="31">
        <v>4</v>
      </c>
      <c r="M6" s="112" t="s">
        <v>76</v>
      </c>
      <c r="N6" s="32">
        <v>25.4</v>
      </c>
      <c r="O6" s="64">
        <v>24.9</v>
      </c>
      <c r="P6" s="30">
        <f>H6</f>
        <v>268</v>
      </c>
      <c r="Q6" s="81">
        <v>134</v>
      </c>
      <c r="R6" s="113" t="s">
        <v>72</v>
      </c>
      <c r="S6" s="65">
        <v>113</v>
      </c>
      <c r="T6" s="66">
        <v>61</v>
      </c>
      <c r="U6" s="114">
        <v>39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10000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5589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5220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>
        <v>4</v>
      </c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89386</v>
      </c>
      <c r="D8" s="86">
        <f t="shared" si="0"/>
        <v>257</v>
      </c>
      <c r="E8" s="33">
        <f t="shared" si="0"/>
        <v>239</v>
      </c>
      <c r="F8" s="33">
        <f>F6+F7</f>
        <v>246</v>
      </c>
      <c r="G8" s="33">
        <f t="shared" si="0"/>
        <v>224</v>
      </c>
      <c r="H8" s="33">
        <f t="shared" si="0"/>
        <v>278</v>
      </c>
      <c r="I8" s="33">
        <f t="shared" si="0"/>
        <v>261</v>
      </c>
      <c r="J8" s="84">
        <f t="shared" si="0"/>
        <v>96325</v>
      </c>
      <c r="K8" s="87">
        <f>F8/D8*100</f>
        <v>95.719844357976655</v>
      </c>
      <c r="L8" s="31">
        <f>H8*3.4/F8</f>
        <v>3.8422764227642272</v>
      </c>
      <c r="M8" s="88">
        <f>(M6+M7)/2</f>
        <v>3.37</v>
      </c>
      <c r="N8" s="89">
        <f>D8/B8*100</f>
        <v>21.065573770491802</v>
      </c>
      <c r="O8" s="89">
        <v>19.899999999999999</v>
      </c>
      <c r="P8" s="33">
        <f t="shared" ref="P8:U8" si="1">P6+P7</f>
        <v>278</v>
      </c>
      <c r="Q8" s="33">
        <f t="shared" si="1"/>
        <v>134</v>
      </c>
      <c r="R8" s="33">
        <f t="shared" si="1"/>
        <v>45</v>
      </c>
      <c r="S8" s="33">
        <f t="shared" si="1"/>
        <v>117</v>
      </c>
      <c r="T8" s="33">
        <f t="shared" si="1"/>
        <v>61</v>
      </c>
      <c r="U8" s="33">
        <f t="shared" si="1"/>
        <v>39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11700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1">
        <v>15872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13194</v>
      </c>
      <c r="K9" s="37">
        <v>72</v>
      </c>
      <c r="L9" s="31">
        <v>3.8</v>
      </c>
      <c r="M9" s="92">
        <v>3.4</v>
      </c>
      <c r="N9" s="32">
        <v>6.6</v>
      </c>
      <c r="O9" s="64">
        <v>10.199999999999999</v>
      </c>
      <c r="P9" s="30">
        <f t="shared" ref="P9:P12" si="2">H9</f>
        <v>20</v>
      </c>
      <c r="Q9" s="81">
        <v>5</v>
      </c>
      <c r="R9" s="30">
        <v>3</v>
      </c>
      <c r="S9" s="71" t="s">
        <v>66</v>
      </c>
      <c r="T9" s="72"/>
      <c r="U9" s="93"/>
      <c r="V9" s="82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4650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4600</v>
      </c>
      <c r="D10" s="95">
        <v>8</v>
      </c>
      <c r="E10" s="95">
        <v>6</v>
      </c>
      <c r="F10" s="95">
        <v>7</v>
      </c>
      <c r="G10" s="95">
        <v>5</v>
      </c>
      <c r="H10" s="95">
        <v>8</v>
      </c>
      <c r="I10" s="65">
        <v>5</v>
      </c>
      <c r="J10" s="63">
        <v>4305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96">
        <v>7.1</v>
      </c>
      <c r="P10" s="30">
        <f>H10</f>
        <v>8</v>
      </c>
      <c r="Q10" s="97"/>
      <c r="R10" s="98"/>
      <c r="S10" s="24"/>
      <c r="T10" s="99"/>
      <c r="U10" s="100"/>
      <c r="V10" s="82"/>
      <c r="W10" s="24" t="s">
        <v>57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8963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9215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20</v>
      </c>
      <c r="R11" s="103"/>
      <c r="S11" s="24" t="s">
        <v>75</v>
      </c>
      <c r="T11" s="99"/>
      <c r="U11" s="99"/>
      <c r="V11" s="24"/>
      <c r="W11" s="24" t="s">
        <v>58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4080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3576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67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5012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4403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13</v>
      </c>
      <c r="R14" s="30">
        <v>10</v>
      </c>
      <c r="S14" s="71" t="s">
        <v>61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43</v>
      </c>
      <c r="B15" s="63">
        <v>115</v>
      </c>
      <c r="C15" s="63">
        <v>1287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996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55</v>
      </c>
      <c r="B16" s="62">
        <v>18</v>
      </c>
      <c r="C16" s="62">
        <v>629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629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>
        <v>9</v>
      </c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1745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1471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41</v>
      </c>
      <c r="B18" s="63">
        <v>60</v>
      </c>
      <c r="C18" s="63">
        <v>1411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1187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5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" customHeight="1" thickBot="1">
      <c r="A19" s="70" t="s">
        <v>39</v>
      </c>
      <c r="B19" s="63">
        <v>36</v>
      </c>
      <c r="C19" s="63">
        <v>1212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919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44811</v>
      </c>
      <c r="D22" s="40">
        <f>D9+D10+D11+D12+D13+D14+D15+D16+D17+D18+D19+D20+D21</f>
        <v>89</v>
      </c>
      <c r="E22" s="40">
        <f>E9+E10+E11+E12+E13+E14+E15+E16+E17+E18+E19+E20+E21</f>
        <v>97</v>
      </c>
      <c r="F22" s="40">
        <f>F9+F10+F11+F12+F13+F14+F15+F16+F17+F18+F19+F20+F21</f>
        <v>73</v>
      </c>
      <c r="G22" s="40">
        <f>G21+G20+G19+G18+G17+G16+G15+G14+G13+G12+G11+G10+G9</f>
        <v>82</v>
      </c>
      <c r="H22" s="40">
        <f>H21+H20+H19+H18+H17+H16+H15+H14+H13+H12+H11+H10+H9</f>
        <v>80</v>
      </c>
      <c r="I22" s="40">
        <f>I21+I20+I19+I18+I17+I16+I15+I14+I13+I12+I11+I10+I9</f>
        <v>87</v>
      </c>
      <c r="J22" s="39">
        <f>J21+J20+J19+J18+J17+J16+J15+J14+J13+J12+J11+J10+J9</f>
        <v>39895</v>
      </c>
      <c r="K22" s="37">
        <f t="shared" si="4"/>
        <v>82.022471910112358</v>
      </c>
      <c r="L22" s="31">
        <f>H22*3.4/F22</f>
        <v>3.7260273972602738</v>
      </c>
      <c r="M22" s="41">
        <f>(M9+M10+M11+M12+M14+M15+M16+M17+M18+M19)/10</f>
        <v>3.129</v>
      </c>
      <c r="N22" s="32">
        <f t="shared" si="5"/>
        <v>6.8461538461538467</v>
      </c>
      <c r="O22" s="42">
        <v>7.2</v>
      </c>
      <c r="P22" s="30">
        <f>P21+P20+P19+P18+P17+P16+P15+P14+P13+P12+P11+P10+P9</f>
        <v>80</v>
      </c>
      <c r="Q22" s="30">
        <f t="shared" ref="Q22:U22" si="8">Q21+Q20+Q19+Q18+Q17+Q16+Q15+Q14+Q13+Q12+Q11+Q10+Q9</f>
        <v>54</v>
      </c>
      <c r="R22" s="30">
        <f t="shared" si="8"/>
        <v>13</v>
      </c>
      <c r="S22" s="30">
        <f t="shared" si="8"/>
        <v>35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12750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134197</v>
      </c>
      <c r="D23" s="33">
        <f t="shared" ref="D23:J23" si="9">D22+D8</f>
        <v>346</v>
      </c>
      <c r="E23" s="33">
        <f t="shared" si="9"/>
        <v>336</v>
      </c>
      <c r="F23" s="53">
        <f t="shared" si="9"/>
        <v>319</v>
      </c>
      <c r="G23" s="53">
        <f t="shared" si="9"/>
        <v>306</v>
      </c>
      <c r="H23" s="33">
        <f t="shared" si="9"/>
        <v>358</v>
      </c>
      <c r="I23" s="33">
        <f t="shared" si="9"/>
        <v>348</v>
      </c>
      <c r="J23" s="77">
        <f t="shared" si="9"/>
        <v>136220</v>
      </c>
      <c r="K23" s="78">
        <f t="shared" si="4"/>
        <v>92.196531791907503</v>
      </c>
      <c r="L23" s="31">
        <f>H23*3.4/F23</f>
        <v>3.8156739811912228</v>
      </c>
      <c r="M23" s="54">
        <f>(M8+M22)/2</f>
        <v>3.2495000000000003</v>
      </c>
      <c r="N23" s="55">
        <f>D23/B23*100</f>
        <v>13.730158730158731</v>
      </c>
      <c r="O23" s="55">
        <v>13.2</v>
      </c>
      <c r="P23" s="56">
        <f>P22+P8</f>
        <v>358</v>
      </c>
      <c r="Q23" s="33">
        <f>Q22+Q8</f>
        <v>188</v>
      </c>
      <c r="R23" s="33">
        <f>R22+R8</f>
        <v>58</v>
      </c>
      <c r="S23" s="33">
        <f>S8+S22</f>
        <v>152</v>
      </c>
      <c r="T23" s="33">
        <f>T8+T22</f>
        <v>61</v>
      </c>
      <c r="U23" s="33">
        <f>U8+U22</f>
        <v>39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24450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10</v>
      </c>
      <c r="E24" s="120"/>
      <c r="F24" s="119">
        <f>F23-G23</f>
        <v>13</v>
      </c>
      <c r="G24" s="120"/>
      <c r="H24" s="121">
        <f>H23-I23</f>
        <v>10</v>
      </c>
      <c r="I24" s="122"/>
      <c r="J24" s="79"/>
      <c r="K24" s="80"/>
      <c r="L24" s="22"/>
      <c r="M24" s="22"/>
      <c r="N24" s="22"/>
      <c r="O24" s="22"/>
      <c r="P24" s="23"/>
      <c r="Q24" s="24" t="s">
        <v>74</v>
      </c>
      <c r="R24" s="24" t="s">
        <v>68</v>
      </c>
      <c r="S24" s="24" t="s">
        <v>69</v>
      </c>
      <c r="T24" s="24" t="s">
        <v>70</v>
      </c>
      <c r="U24" s="24" t="s">
        <v>71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24300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2023-11-23T03:25:45Z</cp:lastPrinted>
  <dcterms:created xsi:type="dcterms:W3CDTF">2020-08-31T08:55:27Z</dcterms:created>
  <dcterms:modified xsi:type="dcterms:W3CDTF">2023-11-23T03:34:49Z</dcterms:modified>
</cp:coreProperties>
</file>