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22" i="1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<sst xmlns="http://schemas.openxmlformats.org/spreadsheetml/2006/main" count="227" uniqueCount="77">
  <si>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</si>
  <si>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</si>
  <si>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</si>
  <si>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</si>
  <si>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</si>
  <si>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</si>
  <si>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</si>
  <si>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</si>
  <si>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</si>
  <si>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</si>
  <si>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</si>
  <si>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</si>
  <si>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</si>
  <si>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</si>
  <si>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</si>
  <si>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</si>
  <si>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</si>
  <si>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</si>
  <si>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</si>
  <si>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</si>
  <si>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</si>
  <si>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</si>
  <si>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</si>
  <si>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</si>
  <si>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</si>
  <si>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</si>
  <si>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</si>
  <si>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</si>
  <si>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</si>
  <si>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</si>
  <si>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</si>
  <si>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</si>
  <si>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</si>
  <si>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</si>
  <si>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</si>
  <si>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</si>
  <si>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</si>
  <si>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</si>
  <si>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</si>
  <si>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</si>
  <si>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</si>
  <si>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</si>
  <si>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</si>
  <si>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</si>
  <si>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</si>
  <si>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</si>
  <si>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</si>
  <si>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</si>
  <si>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</si>
  <si>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</si>
  <si>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</si>
  <si>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</si>
  <si>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</si>
  <si>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</si>
  <si>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</si>
  <si>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</si>
  <si>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</si>
  <si>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</si>
  <si>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</si>
  <si>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</si>
  <si>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</si>
  <si>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</si>
  <si>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503</t>
  </si>
  <si>
    <t>Надой н/т коров на 01.07. 2023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</si>
  <si>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</si>
  <si>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</si>
  <si>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</si>
  <si>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</si>
  <si>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</si>
  <si>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</si>
  <si>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</si>
  <si>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</si>
  <si>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</si>
  <si>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</si>
  <si>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СВОДКА ПО НАДОЮ МОЛОКА ЗА  01.08.2023 года</t>
  </si>
  <si>
    <t>0</t>
  </si>
  <si>
    <t>3,29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</si>
</sst>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2" sqref="U12:V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63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78" t="s">
        <v>52</v>
      </c>
      <c r="O5" s="7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79" t="s">
        <v>18</v>
      </c>
      <c r="B6" s="64">
        <v>960</v>
      </c>
      <c r="C6" s="65">
        <v>56507</v>
      </c>
      <c r="D6" s="32">
        <v>230</v>
      </c>
      <c r="E6" s="32">
        <v>223</v>
      </c>
      <c r="F6" s="32">
        <v>206</v>
      </c>
      <c r="G6" s="32">
        <v>208</v>
      </c>
      <c r="H6" s="32">
        <v>229</v>
      </c>
      <c r="I6" s="32">
        <v>226</v>
      </c>
      <c r="J6" s="65">
        <v>62470</v>
      </c>
      <c r="K6" s="80">
        <v>94</v>
      </c>
      <c r="L6" s="33">
        <v>3.8</v>
      </c>
      <c r="M6" s="81" t="s">
        <v>76</v>
      </c>
      <c r="N6" s="34">
        <v>23.9</v>
      </c>
      <c r="O6" s="66">
        <v>24.8</v>
      </c>
      <c r="P6" s="32">
        <f>H6</f>
        <v>229</v>
      </c>
      <c r="Q6" s="82">
        <v>22</v>
      </c>
      <c r="R6" s="83" t="s">
        <v>57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7100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3751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3510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/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60258</v>
      </c>
      <c r="D8" s="91">
        <f t="shared" si="0"/>
        <v>250</v>
      </c>
      <c r="E8" s="35">
        <f t="shared" si="0"/>
        <v>243</v>
      </c>
      <c r="F8" s="35">
        <f>F6+F7</f>
        <v>225</v>
      </c>
      <c r="G8" s="35">
        <f t="shared" si="0"/>
        <v>223</v>
      </c>
      <c r="H8" s="35">
        <f t="shared" si="0"/>
        <v>249</v>
      </c>
      <c r="I8" s="35">
        <f t="shared" si="0"/>
        <v>241</v>
      </c>
      <c r="J8" s="89">
        <f t="shared" si="0"/>
        <v>65980</v>
      </c>
      <c r="K8" s="92">
        <f>F8/D8*100</f>
        <v>90</v>
      </c>
      <c r="L8" s="33">
        <f>H8*3.4/F8</f>
        <v>3.7626666666666666</v>
      </c>
      <c r="M8" s="93">
        <f>(M6+M7)/2</f>
        <v>3.2199999999999998</v>
      </c>
      <c r="N8" s="94">
        <f>D8/B8*100</f>
        <v>20.66115702479339</v>
      </c>
      <c r="O8" s="94">
        <v>20.9</v>
      </c>
      <c r="P8" s="35">
        <f t="shared" ref="P8:U8" si="1">P6+P7</f>
        <v>249</v>
      </c>
      <c r="Q8" s="35">
        <f t="shared" si="1"/>
        <v>22</v>
      </c>
      <c r="R8" s="35">
        <f t="shared" si="1"/>
        <v>2</v>
      </c>
      <c r="S8" s="35">
        <f t="shared" si="1"/>
        <v>23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8300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73</v>
      </c>
      <c r="B9" s="65">
        <v>410</v>
      </c>
      <c r="C9" s="96">
        <v>11434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9726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/>
      <c r="R9" s="32"/>
      <c r="S9" s="73"/>
      <c r="T9" s="74"/>
      <c r="U9" s="98" t="s">
        <v>61</v>
      </c>
      <c r="V9" s="85"/>
      <c r="W9" s="73" t="s">
        <v>65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/>
      <c r="DL9" s="116"/>
    </row>
    <row r="10" spans="1:192" ht="21.75" customHeight="1" thickBot="1">
      <c r="A10" s="72" t="s">
        <v>31</v>
      </c>
      <c r="B10" s="96">
        <v>110</v>
      </c>
      <c r="C10" s="96">
        <v>3201</v>
      </c>
      <c r="D10" s="99">
        <v>16</v>
      </c>
      <c r="E10" s="99">
        <v>11</v>
      </c>
      <c r="F10" s="99">
        <v>15</v>
      </c>
      <c r="G10" s="99">
        <v>9</v>
      </c>
      <c r="H10" s="99">
        <v>16</v>
      </c>
      <c r="I10" s="67">
        <v>10</v>
      </c>
      <c r="J10" s="65">
        <v>2942</v>
      </c>
      <c r="K10" s="39">
        <f>F10/D10*100</f>
        <v>93.75</v>
      </c>
      <c r="L10" s="33">
        <v>3.8</v>
      </c>
      <c r="M10" s="75" t="s">
        <v>29</v>
      </c>
      <c r="N10" s="34">
        <f>D10/B10*100</f>
        <v>14.545454545454545</v>
      </c>
      <c r="O10" s="100">
        <v>13.8</v>
      </c>
      <c r="P10" s="32">
        <f>H10</f>
        <v>16</v>
      </c>
      <c r="Q10" s="101"/>
      <c r="R10" s="102"/>
      <c r="S10" s="26"/>
      <c r="T10" s="103"/>
      <c r="U10" s="104" t="s">
        <v>56</v>
      </c>
      <c r="V10" s="85"/>
      <c r="W10" s="26" t="s">
        <v>66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5990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6297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/>
      <c r="R11" s="107"/>
      <c r="S11" s="26"/>
      <c r="T11" s="103"/>
      <c r="U11" s="103" t="s">
        <v>59</v>
      </c>
      <c r="V11" s="26"/>
      <c r="W11" s="26" t="s">
        <v>67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>
        <v>0</v>
      </c>
    </row>
    <row r="12" spans="1:192" ht="23.25" customHeight="1" thickBot="1">
      <c r="A12" s="72" t="s">
        <v>25</v>
      </c>
      <c r="B12" s="65">
        <v>105</v>
      </c>
      <c r="C12" s="65">
        <v>2779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2379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/>
      <c r="T12" s="74"/>
      <c r="U12" s="74" t="s">
        <v>71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3477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3062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/>
      <c r="T14" s="74"/>
      <c r="U14" s="74" t="s">
        <v>60</v>
      </c>
      <c r="V14" s="73"/>
      <c r="W14" s="73" t="s">
        <v>68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889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709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64</v>
      </c>
      <c r="B16" s="64">
        <v>20</v>
      </c>
      <c r="C16" s="64">
        <v>369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369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1200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999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/>
      <c r="T17" s="74"/>
      <c r="U17" s="115" t="s">
        <v>57</v>
      </c>
      <c r="V17" s="73"/>
      <c r="W17" s="73" t="s">
        <v>69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950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748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/>
      <c r="T18" s="74"/>
      <c r="U18" s="74"/>
      <c r="V18" s="73"/>
      <c r="W18" s="73" t="s">
        <v>70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760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578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16</v>
      </c>
      <c r="P19" s="114">
        <f t="shared" si="7"/>
        <v>4</v>
      </c>
      <c r="Q19" s="32"/>
      <c r="R19" s="32"/>
      <c r="S19" s="73"/>
      <c r="T19" s="74"/>
      <c r="U19" s="74" t="s">
        <v>72</v>
      </c>
      <c r="V19" s="73"/>
      <c r="W19" s="73" t="s">
        <v>66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31049</v>
      </c>
      <c r="D22" s="42">
        <f>D9+D10+D11+D12+D13+D14+D15+D16+D17+D18+D19+D20+D21</f>
        <v>144</v>
      </c>
      <c r="E22" s="42">
        <f>E9+E10+E11+E12+E13+E14+E15+E16+E17+E18+E19+E20+E21</f>
        <v>145</v>
      </c>
      <c r="F22" s="42">
        <f>F9+F10+F11+F12+F13+F14+F15+F16+F17+F18+F19+F20+F21</f>
        <v>120</v>
      </c>
      <c r="G22" s="42">
        <f>G21+G20+G19+G18+G17+G16+G15+G14+G13+G12+G11+G10+G9</f>
        <v>118</v>
      </c>
      <c r="H22" s="42">
        <f>H21+H20+H19+H18+H17+H16+H15+H14+H13+H12+H11+H10+H9</f>
        <v>129</v>
      </c>
      <c r="I22" s="42">
        <f>I21+I20+I19+I18+I17+I16+I15+I14+I13+I12+I11+I10+I9</f>
        <v>126</v>
      </c>
      <c r="J22" s="41">
        <f>J21+J20+J19+J18+J17+J16+J15+J14+J13+J12+J11+J10+J9</f>
        <v>27809</v>
      </c>
      <c r="K22" s="39">
        <f t="shared" si="4"/>
        <v>83.333333333333343</v>
      </c>
      <c r="L22" s="33">
        <f>H22*3.4/F22</f>
        <v>3.6549999999999998</v>
      </c>
      <c r="M22" s="43">
        <f>(M9+M10+M11+M12+M14+M15+M16+M17+M18+M19)/10</f>
        <v>3.129</v>
      </c>
      <c r="N22" s="34">
        <f t="shared" si="5"/>
        <v>10.992366412213741</v>
      </c>
      <c r="O22" s="44">
        <v>10.1</v>
      </c>
      <c r="P22" s="32">
        <f>P21+P20+P19+P18+P17+P16+P15+P14+P13+P12+P11+P10+P9</f>
        <v>129</v>
      </c>
      <c r="Q22" s="32">
        <f t="shared" ref="Q22:U22" si="8">Q21+Q20+Q19+Q18+Q17+Q16+Q15+Q14+Q13+Q12+Q11+Q10+Q9</f>
        <v>0</v>
      </c>
      <c r="R22" s="32">
        <f t="shared" si="8"/>
        <v>0</v>
      </c>
      <c r="S22" s="32">
        <f t="shared" si="8"/>
        <v>0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91307</v>
      </c>
      <c r="D23" s="35">
        <f t="shared" ref="D23:J23" si="9">D22+D8</f>
        <v>394</v>
      </c>
      <c r="E23" s="35">
        <f t="shared" si="9"/>
        <v>388</v>
      </c>
      <c r="F23" s="55">
        <f t="shared" si="9"/>
        <v>345</v>
      </c>
      <c r="G23" s="55">
        <f t="shared" si="9"/>
        <v>341</v>
      </c>
      <c r="H23" s="35">
        <f t="shared" si="9"/>
        <v>378</v>
      </c>
      <c r="I23" s="35">
        <f t="shared" si="9"/>
        <v>367</v>
      </c>
      <c r="J23" s="37">
        <f t="shared" si="9"/>
        <v>93789</v>
      </c>
      <c r="K23" s="39">
        <f t="shared" si="4"/>
        <v>87.563451776649742</v>
      </c>
      <c r="L23" s="33">
        <f>H23*3.4/F23</f>
        <v>3.7252173913043478</v>
      </c>
      <c r="M23" s="56">
        <f>(M8+M22)/2</f>
        <v>3.1745000000000001</v>
      </c>
      <c r="N23" s="57">
        <f>D23/B23*100</f>
        <v>15.634920634920634</v>
      </c>
      <c r="O23" s="57">
        <v>15</v>
      </c>
      <c r="P23" s="58">
        <f>P22+P8</f>
        <v>378</v>
      </c>
      <c r="Q23" s="35">
        <f>Q22+Q8</f>
        <v>22</v>
      </c>
      <c r="R23" s="35">
        <f>R22+R8</f>
        <v>2</v>
      </c>
      <c r="S23" s="35">
        <f>S8+S22</f>
        <v>23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18350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36">
        <f>D23-E23</f>
        <v>6</v>
      </c>
      <c r="E24" s="137"/>
      <c r="F24" s="136">
        <f>F23-G23</f>
        <v>4</v>
      </c>
      <c r="G24" s="137"/>
      <c r="H24" s="138">
        <f>H23-I23</f>
        <v>11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75</v>
      </c>
      <c r="S24" s="26" t="s">
        <v>70</v>
      </c>
      <c r="T24" s="26" t="s">
        <v>75</v>
      </c>
      <c r="U24" s="26" t="s">
        <v>62</v>
      </c>
      <c r="V24" s="26" t="s">
        <v>75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18820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2023-08-02T03:18:16Z</cp:lastPrinted>
  <dcterms:created xsi:type="dcterms:W3CDTF">2020-08-31T08:55:27Z</dcterms:created>
  <dcterms:modified xsi:type="dcterms:W3CDTF">2023-08-02T03:58:28Z</dcterms:modified>
</cp:coreProperties>
</file>