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N10" i="1"/>
  <c r="K10"/>
  <c r="K11"/>
  <c r="M22"/>
  <c r="DJ8"/>
  <c r="DG8"/>
  <c r="W8"/>
  <c r="U8"/>
  <c r="T8"/>
  <c r="S8"/>
  <c r="R8"/>
  <c r="Q8"/>
  <c r="M8"/>
  <c r="J8"/>
  <c r="I8"/>
  <c r="H8"/>
  <c r="G8"/>
  <c r="F8"/>
  <c r="E8"/>
  <c r="D8"/>
  <c r="C8"/>
  <c r="B8"/>
  <c r="P13"/>
  <c r="K15"/>
  <c r="L15"/>
  <c r="N15"/>
  <c r="P15"/>
  <c r="P20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<sst xmlns="http://schemas.openxmlformats.org/spreadsheetml/2006/main" count="225" uniqueCount="78">
  <si>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</si>
  <si>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</si>
  <si>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</si>
  <si>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</si>
  <si>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</si>
  <si>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</si>
  <si>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</si>
  <si>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</si>
  <si>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</si>
  <si>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</si>
  <si>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</si>
  <si>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</si>
  <si>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</si>
  <si>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</si>
  <si>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</si>
  <si>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</si>
  <si>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</si>
  <si>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</si>
  <si>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</si>
  <si>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</si>
  <si>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</si>
  <si>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</si>
  <si>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</si>
  <si>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</si>
  <si>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</si>
  <si>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</si>
  <si>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</si>
  <si>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</si>
  <si>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</si>
  <si>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</si>
  <si>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</si>
  <si>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</si>
  <si>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</si>
  <si>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</si>
  <si>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</si>
  <si>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</si>
  <si>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</si>
  <si>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</si>
  <si>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</si>
  <si>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</si>
  <si>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</si>
  <si>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</si>
  <si>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</si>
  <si>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</si>
  <si>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</si>
  <si>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</si>
  <si>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</si>
  <si>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</si>
  <si>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</si>
  <si>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</si>
  <si>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40</t>
  </si>
  <si>
    <t>69</t>
  </si>
  <si>
    <t>5</t>
  </si>
  <si>
    <t>13</t>
  </si>
  <si>
    <t>10</t>
  </si>
  <si>
    <t>8</t>
  </si>
  <si>
    <t>2</t>
  </si>
  <si>
    <t>20</t>
  </si>
  <si>
    <t>2668</t>
  </si>
  <si>
    <t>Ф</t>
  </si>
  <si>
    <t>2-2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</si>
  <si>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</si>
  <si>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</si>
  <si>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</si>
  <si>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</si>
  <si>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</si>
  <si>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</si>
  <si>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</si>
  <si>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17</t>
  </si>
  <si>
    <t>22</t>
  </si>
  <si>
    <t>169</t>
  </si>
  <si>
    <t>4</t>
  </si>
  <si>
    <t>3,41</t>
  </si>
  <si>
    <t>СВОДКА ПО НАДОЮ МОЛОКА ЗА 09.01.2023 года</t>
  </si>
  <si>
    <t>11</t>
  </si>
  <si>
    <t>кфх Барсумян А.Д.</t>
  </si>
  <si>
    <t>3,0</t>
  </si>
  <si>
    <t>КФХ Бакланова О.В.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</si>
</sst>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9" xfId="0" applyNumberFormat="1" applyFont="1" applyFill="1" applyBorder="1" applyAlignment="1" applyProtection="1">
      <alignment horizontal="center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5" zoomScaleNormal="75" zoomScaleSheetLayoutView="85" workbookViewId="0">
      <selection activeCell="R15" sqref="R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19" t="s">
        <v>73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65</v>
      </c>
      <c r="D4" s="126" t="s">
        <v>2</v>
      </c>
      <c r="E4" s="127"/>
      <c r="F4" s="127"/>
      <c r="G4" s="127"/>
      <c r="H4" s="127"/>
      <c r="I4" s="128"/>
      <c r="J4" s="121" t="s">
        <v>64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42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67</v>
      </c>
      <c r="X4" s="147"/>
      <c r="Y4" s="8" t="s">
        <v>59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47</v>
      </c>
    </row>
    <row r="5" spans="1:192" ht="53.25" customHeight="1" thickBot="1">
      <c r="A5" s="122"/>
      <c r="B5" s="124"/>
      <c r="C5" s="125"/>
      <c r="D5" s="134" t="s">
        <v>61</v>
      </c>
      <c r="E5" s="135"/>
      <c r="F5" s="134" t="s">
        <v>62</v>
      </c>
      <c r="G5" s="135"/>
      <c r="H5" s="134" t="s">
        <v>63</v>
      </c>
      <c r="I5" s="135"/>
      <c r="J5" s="122"/>
      <c r="K5" s="130"/>
      <c r="L5" s="122"/>
      <c r="M5" s="122"/>
      <c r="N5" s="114" t="s">
        <v>66</v>
      </c>
      <c r="O5" s="114" t="s">
        <v>45</v>
      </c>
      <c r="P5" s="122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49</v>
      </c>
      <c r="V5" s="130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64" t="s">
        <v>18</v>
      </c>
      <c r="B6" s="65">
        <v>950</v>
      </c>
      <c r="C6" s="66">
        <v>2223</v>
      </c>
      <c r="D6" s="32">
        <v>247</v>
      </c>
      <c r="E6" s="32">
        <v>227</v>
      </c>
      <c r="F6" s="32">
        <v>235</v>
      </c>
      <c r="G6" s="32">
        <v>210</v>
      </c>
      <c r="H6" s="32">
        <v>273</v>
      </c>
      <c r="I6" s="32">
        <v>248</v>
      </c>
      <c r="J6" s="66">
        <v>2457</v>
      </c>
      <c r="K6" s="67">
        <v>95</v>
      </c>
      <c r="L6" s="33">
        <v>3.95</v>
      </c>
      <c r="M6" s="68" t="s">
        <v>72</v>
      </c>
      <c r="N6" s="34">
        <v>26</v>
      </c>
      <c r="O6" s="69">
        <v>25.1</v>
      </c>
      <c r="P6" s="32">
        <f>H6</f>
        <v>273</v>
      </c>
      <c r="Q6" s="70">
        <v>30</v>
      </c>
      <c r="R6" s="71" t="s">
        <v>74</v>
      </c>
      <c r="S6" s="72">
        <v>19</v>
      </c>
      <c r="T6" s="73">
        <v>12</v>
      </c>
      <c r="U6" s="74">
        <v>91</v>
      </c>
      <c r="V6" s="75"/>
      <c r="W6" s="32">
        <v>365</v>
      </c>
      <c r="X6" s="69">
        <v>27.8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100</v>
      </c>
      <c r="DH6" s="77"/>
      <c r="DI6" s="78"/>
      <c r="DJ6" s="77"/>
    </row>
    <row r="7" spans="1:192" s="117" customFormat="1" ht="28.5" customHeight="1" thickBot="1">
      <c r="A7" s="64" t="s">
        <v>20</v>
      </c>
      <c r="B7" s="65">
        <v>250</v>
      </c>
      <c r="C7" s="79">
        <v>81</v>
      </c>
      <c r="D7" s="32">
        <v>9</v>
      </c>
      <c r="E7" s="32">
        <v>9</v>
      </c>
      <c r="F7" s="32">
        <v>7</v>
      </c>
      <c r="G7" s="32">
        <v>7</v>
      </c>
      <c r="H7" s="32">
        <v>8</v>
      </c>
      <c r="I7" s="32">
        <v>8</v>
      </c>
      <c r="J7" s="66">
        <v>72</v>
      </c>
      <c r="K7" s="67">
        <v>88</v>
      </c>
      <c r="L7" s="33">
        <v>3.8</v>
      </c>
      <c r="M7" s="68" t="s">
        <v>21</v>
      </c>
      <c r="N7" s="34">
        <f>D7/B7*100</f>
        <v>3.5999999999999996</v>
      </c>
      <c r="O7" s="69">
        <v>3.6</v>
      </c>
      <c r="P7" s="32">
        <f>H7</f>
        <v>8</v>
      </c>
      <c r="Q7" s="70"/>
      <c r="R7" s="71"/>
      <c r="S7" s="72"/>
      <c r="T7" s="73"/>
      <c r="U7" s="74"/>
      <c r="V7" s="75"/>
      <c r="W7" s="32">
        <v>0</v>
      </c>
      <c r="X7" s="69">
        <v>0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/>
      <c r="DH7" s="77"/>
      <c r="DI7" s="78"/>
      <c r="DJ7" s="77"/>
      <c r="DK7" s="116"/>
      <c r="DL7" s="116"/>
      <c r="DM7" s="116"/>
      <c r="DN7" s="116"/>
      <c r="DO7" s="116"/>
      <c r="DP7" s="116"/>
      <c r="DQ7" s="116"/>
      <c r="DR7" s="116"/>
      <c r="DS7" s="116"/>
      <c r="DT7" s="116"/>
      <c r="DU7" s="116"/>
      <c r="DV7" s="116"/>
      <c r="DW7" s="116"/>
      <c r="DX7" s="116"/>
      <c r="DY7" s="116"/>
      <c r="DZ7" s="116"/>
      <c r="EA7" s="116"/>
      <c r="EB7" s="116"/>
      <c r="EC7" s="116"/>
      <c r="ED7" s="116"/>
      <c r="EE7" s="116"/>
      <c r="EF7" s="116"/>
      <c r="EG7" s="116"/>
      <c r="EH7" s="116"/>
      <c r="EI7" s="116"/>
      <c r="EJ7" s="116"/>
      <c r="EK7" s="116"/>
      <c r="EL7" s="116"/>
      <c r="EM7" s="116"/>
      <c r="EN7" s="116"/>
      <c r="EO7" s="116"/>
      <c r="EP7" s="116"/>
      <c r="EQ7" s="116"/>
      <c r="ER7" s="116"/>
      <c r="ES7" s="116"/>
      <c r="ET7" s="116"/>
      <c r="EU7" s="116"/>
      <c r="EV7" s="116"/>
      <c r="EW7" s="116"/>
      <c r="EX7" s="116"/>
      <c r="EY7" s="116"/>
      <c r="EZ7" s="116"/>
      <c r="FA7" s="116"/>
      <c r="FB7" s="116"/>
      <c r="FC7" s="116"/>
      <c r="FD7" s="116"/>
      <c r="FE7" s="116"/>
      <c r="FF7" s="116"/>
      <c r="FG7" s="116"/>
      <c r="FH7" s="116"/>
      <c r="FI7" s="116"/>
      <c r="FJ7" s="116"/>
      <c r="FK7" s="116"/>
      <c r="FL7" s="116"/>
      <c r="FM7" s="116"/>
      <c r="FN7" s="116"/>
      <c r="FO7" s="116"/>
      <c r="FP7" s="116"/>
      <c r="FQ7" s="116"/>
      <c r="FR7" s="116"/>
      <c r="FS7" s="116"/>
      <c r="FT7" s="116"/>
      <c r="FU7" s="116"/>
      <c r="FV7" s="116"/>
      <c r="FW7" s="116"/>
      <c r="FX7" s="116"/>
      <c r="FY7" s="116"/>
      <c r="FZ7" s="116"/>
      <c r="GA7" s="116"/>
      <c r="GB7" s="116"/>
      <c r="GC7" s="116"/>
      <c r="GD7" s="116"/>
      <c r="GE7" s="116"/>
      <c r="GF7" s="116"/>
      <c r="GG7" s="116"/>
      <c r="GH7" s="116"/>
      <c r="GI7" s="116"/>
      <c r="GJ7" s="116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2304</v>
      </c>
      <c r="D8" s="84">
        <f t="shared" si="0"/>
        <v>256</v>
      </c>
      <c r="E8" s="35">
        <f t="shared" si="0"/>
        <v>236</v>
      </c>
      <c r="F8" s="35">
        <f t="shared" si="0"/>
        <v>242</v>
      </c>
      <c r="G8" s="35">
        <f t="shared" si="0"/>
        <v>217</v>
      </c>
      <c r="H8" s="35">
        <f t="shared" si="0"/>
        <v>281</v>
      </c>
      <c r="I8" s="35">
        <f t="shared" si="0"/>
        <v>256</v>
      </c>
      <c r="J8" s="82">
        <f t="shared" si="0"/>
        <v>2529</v>
      </c>
      <c r="K8" s="85">
        <f>F8/D8*100</f>
        <v>94.53125</v>
      </c>
      <c r="L8" s="33">
        <f>H8*3.4/F8</f>
        <v>3.9479338842975205</v>
      </c>
      <c r="M8" s="86">
        <f>(M6+M7)/2</f>
        <v>3.2800000000000002</v>
      </c>
      <c r="N8" s="87">
        <f>D8/B8*100</f>
        <v>21.333333333333336</v>
      </c>
      <c r="O8" s="87">
        <v>20.399999999999999</v>
      </c>
      <c r="P8" s="35">
        <f>P6+P7</f>
        <v>281</v>
      </c>
      <c r="Q8" s="35">
        <f>Q7+Q6</f>
        <v>30</v>
      </c>
      <c r="R8" s="35">
        <f>R7+R6</f>
        <v>11</v>
      </c>
      <c r="S8" s="35">
        <f>S7+S6</f>
        <v>19</v>
      </c>
      <c r="T8" s="35">
        <f>T7+T6</f>
        <v>12</v>
      </c>
      <c r="U8" s="35">
        <f>U6+U7</f>
        <v>91</v>
      </c>
      <c r="V8" s="36"/>
      <c r="W8" s="35">
        <f>W6+W7</f>
        <v>365</v>
      </c>
      <c r="X8" s="87">
        <v>27.8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s="117" customFormat="1" ht="21.75" customHeight="1" thickBot="1">
      <c r="A9" s="89" t="s">
        <v>23</v>
      </c>
      <c r="B9" s="66">
        <v>410</v>
      </c>
      <c r="C9" s="90">
        <v>378</v>
      </c>
      <c r="D9" s="72">
        <v>42</v>
      </c>
      <c r="E9" s="72">
        <v>42</v>
      </c>
      <c r="F9" s="72">
        <v>31</v>
      </c>
      <c r="G9" s="72">
        <v>33</v>
      </c>
      <c r="H9" s="72">
        <v>36</v>
      </c>
      <c r="I9" s="72">
        <v>36</v>
      </c>
      <c r="J9" s="66">
        <v>324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10.199999999999999</v>
      </c>
      <c r="P9" s="32">
        <f t="shared" ref="P9:P13" si="1">H9</f>
        <v>36</v>
      </c>
      <c r="Q9" s="70">
        <v>3</v>
      </c>
      <c r="R9" s="32">
        <v>2</v>
      </c>
      <c r="S9" s="92" t="s">
        <v>34</v>
      </c>
      <c r="T9" s="93" t="s">
        <v>52</v>
      </c>
      <c r="U9" s="112" t="s">
        <v>57</v>
      </c>
      <c r="V9" s="75"/>
      <c r="W9" s="92" t="s">
        <v>50</v>
      </c>
      <c r="X9" s="69">
        <v>21.5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50</v>
      </c>
      <c r="DH9" s="77"/>
      <c r="DI9" s="78"/>
      <c r="DJ9" s="30"/>
      <c r="DK9" s="116"/>
      <c r="DL9" s="118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B9" s="116"/>
      <c r="EC9" s="116"/>
      <c r="ED9" s="116"/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  <c r="FH9" s="116"/>
      <c r="FI9" s="116"/>
      <c r="FJ9" s="116"/>
      <c r="FK9" s="116"/>
      <c r="FL9" s="116"/>
      <c r="FM9" s="116"/>
      <c r="FN9" s="116"/>
      <c r="FO9" s="116"/>
      <c r="FP9" s="116"/>
      <c r="FQ9" s="116"/>
      <c r="FR9" s="116"/>
      <c r="FS9" s="116"/>
      <c r="FT9" s="116"/>
      <c r="FU9" s="116"/>
      <c r="FV9" s="116"/>
      <c r="FW9" s="116"/>
      <c r="FX9" s="116"/>
      <c r="FY9" s="116"/>
      <c r="FZ9" s="116"/>
      <c r="GA9" s="116"/>
      <c r="GB9" s="116"/>
      <c r="GC9" s="116"/>
      <c r="GD9" s="116"/>
      <c r="GE9" s="116"/>
      <c r="GF9" s="116"/>
      <c r="GG9" s="116"/>
      <c r="GH9" s="116"/>
      <c r="GI9" s="116"/>
      <c r="GJ9" s="116"/>
    </row>
    <row r="10" spans="1:192" ht="21.75" customHeight="1" thickBot="1">
      <c r="A10" s="94" t="s">
        <v>75</v>
      </c>
      <c r="B10" s="90">
        <v>20</v>
      </c>
      <c r="C10" s="90">
        <v>9</v>
      </c>
      <c r="D10" s="95">
        <v>1</v>
      </c>
      <c r="E10" s="95">
        <v>7</v>
      </c>
      <c r="F10" s="95">
        <v>1</v>
      </c>
      <c r="G10" s="95">
        <v>5</v>
      </c>
      <c r="H10" s="95">
        <v>1</v>
      </c>
      <c r="I10" s="72">
        <v>6</v>
      </c>
      <c r="J10" s="66">
        <v>9</v>
      </c>
      <c r="K10" s="39">
        <f>F10/D10*100</f>
        <v>100</v>
      </c>
      <c r="L10" s="33">
        <v>3.4</v>
      </c>
      <c r="M10" s="96" t="s">
        <v>76</v>
      </c>
      <c r="N10" s="34">
        <f>D10/B10*100</f>
        <v>5</v>
      </c>
      <c r="O10" s="97">
        <v>7.8</v>
      </c>
      <c r="P10" s="32">
        <f>H10</f>
        <v>1</v>
      </c>
      <c r="Q10" s="98"/>
      <c r="R10" s="99"/>
      <c r="S10" s="26"/>
      <c r="T10" s="100"/>
      <c r="U10" s="101"/>
      <c r="V10" s="75"/>
      <c r="W10" s="26"/>
      <c r="X10" s="102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s="117" customFormat="1" ht="22.5" customHeight="1" thickBot="1">
      <c r="A11" s="103" t="s">
        <v>25</v>
      </c>
      <c r="B11" s="90">
        <v>136</v>
      </c>
      <c r="C11" s="90">
        <v>207</v>
      </c>
      <c r="D11" s="95">
        <v>23</v>
      </c>
      <c r="E11" s="95">
        <v>18</v>
      </c>
      <c r="F11" s="95">
        <v>20</v>
      </c>
      <c r="G11" s="95">
        <v>14</v>
      </c>
      <c r="H11" s="95">
        <v>21</v>
      </c>
      <c r="I11" s="72">
        <v>15</v>
      </c>
      <c r="J11" s="66">
        <v>189</v>
      </c>
      <c r="K11" s="39">
        <f>F11/D11*100</f>
        <v>86.956521739130437</v>
      </c>
      <c r="L11" s="33">
        <f t="shared" ref="L11:L19" si="2">H11*3.4/F11</f>
        <v>3.5699999999999994</v>
      </c>
      <c r="M11" s="96" t="s">
        <v>26</v>
      </c>
      <c r="N11" s="34">
        <f t="shared" ref="N11:N22" si="3">D11/B11*100</f>
        <v>16.911764705882355</v>
      </c>
      <c r="O11" s="69">
        <v>15.8</v>
      </c>
      <c r="P11" s="32">
        <f t="shared" si="1"/>
        <v>21</v>
      </c>
      <c r="Q11" s="104">
        <v>5</v>
      </c>
      <c r="R11" s="104"/>
      <c r="S11" s="26"/>
      <c r="T11" s="100"/>
      <c r="U11" s="100" t="s">
        <v>57</v>
      </c>
      <c r="V11" s="26"/>
      <c r="W11" s="26" t="s">
        <v>51</v>
      </c>
      <c r="X11" s="102">
        <v>24.6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5"/>
      <c r="DG11" s="106">
        <v>100</v>
      </c>
      <c r="DH11" s="107"/>
      <c r="DI11" s="78"/>
      <c r="DJ11" s="30">
        <v>0</v>
      </c>
      <c r="DK11" s="116"/>
      <c r="DL11" s="116"/>
      <c r="DM11" s="116"/>
      <c r="DN11" s="116"/>
      <c r="DO11" s="116"/>
      <c r="DP11" s="116"/>
      <c r="DQ11" s="116"/>
      <c r="DR11" s="116"/>
      <c r="DS11" s="116"/>
      <c r="DT11" s="116"/>
      <c r="DU11" s="116"/>
      <c r="DV11" s="116"/>
      <c r="DW11" s="116"/>
      <c r="DX11" s="116"/>
      <c r="DY11" s="116"/>
      <c r="DZ11" s="116"/>
      <c r="EA11" s="116"/>
      <c r="EB11" s="116"/>
      <c r="EC11" s="116"/>
      <c r="ED11" s="116"/>
      <c r="EE11" s="116"/>
      <c r="EF11" s="116"/>
      <c r="EG11" s="116"/>
      <c r="EH11" s="116"/>
      <c r="EI11" s="116"/>
      <c r="EJ11" s="116"/>
      <c r="EK11" s="116"/>
      <c r="EL11" s="116"/>
      <c r="EM11" s="116"/>
      <c r="EN11" s="116"/>
      <c r="EO11" s="116"/>
      <c r="EP11" s="116"/>
      <c r="EQ11" s="116"/>
      <c r="ER11" s="116"/>
      <c r="ES11" s="116"/>
      <c r="ET11" s="116"/>
      <c r="EU11" s="116"/>
      <c r="EV11" s="116"/>
      <c r="EW11" s="116"/>
      <c r="EX11" s="116"/>
      <c r="EY11" s="116"/>
      <c r="EZ11" s="116"/>
      <c r="FA11" s="116"/>
      <c r="FB11" s="116"/>
      <c r="FC11" s="116"/>
      <c r="FD11" s="116"/>
      <c r="FE11" s="116"/>
      <c r="FF11" s="116"/>
      <c r="FG11" s="116"/>
      <c r="FH11" s="116"/>
      <c r="FI11" s="116"/>
      <c r="FJ11" s="116"/>
      <c r="FK11" s="116"/>
      <c r="FL11" s="116"/>
      <c r="FM11" s="116"/>
      <c r="FN11" s="116"/>
      <c r="FO11" s="116"/>
      <c r="FP11" s="116"/>
      <c r="FQ11" s="116"/>
      <c r="FR11" s="116"/>
      <c r="FS11" s="116"/>
      <c r="FT11" s="116"/>
      <c r="FU11" s="116"/>
      <c r="FV11" s="116"/>
      <c r="FW11" s="116"/>
      <c r="FX11" s="116"/>
      <c r="FY11" s="116"/>
      <c r="FZ11" s="116"/>
      <c r="GA11" s="116"/>
      <c r="GB11" s="116"/>
      <c r="GC11" s="116"/>
      <c r="GD11" s="116"/>
      <c r="GE11" s="116"/>
      <c r="GF11" s="116"/>
      <c r="GG11" s="116"/>
      <c r="GH11" s="116"/>
      <c r="GI11" s="116"/>
      <c r="GJ11" s="116"/>
    </row>
    <row r="12" spans="1:192" s="117" customFormat="1" ht="24.75" customHeight="1" thickBot="1">
      <c r="A12" s="89" t="s">
        <v>27</v>
      </c>
      <c r="B12" s="66">
        <v>105</v>
      </c>
      <c r="C12" s="66">
        <v>72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63</v>
      </c>
      <c r="K12" s="39">
        <f t="shared" ref="K12:K23" si="4">F12/D12*100</f>
        <v>75</v>
      </c>
      <c r="L12" s="33">
        <f t="shared" si="2"/>
        <v>3.9666666666666668</v>
      </c>
      <c r="M12" s="96" t="s">
        <v>19</v>
      </c>
      <c r="N12" s="34">
        <f t="shared" si="3"/>
        <v>7.6190476190476195</v>
      </c>
      <c r="O12" s="69">
        <v>9.5</v>
      </c>
      <c r="P12" s="32">
        <f t="shared" si="1"/>
        <v>7</v>
      </c>
      <c r="Q12" s="32"/>
      <c r="R12" s="32"/>
      <c r="S12" s="92"/>
      <c r="T12" s="93"/>
      <c r="U12" s="93"/>
      <c r="V12" s="92"/>
      <c r="W12" s="92" t="s">
        <v>52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  <c r="DK12" s="116"/>
      <c r="DL12" s="116"/>
      <c r="DM12" s="116"/>
      <c r="DN12" s="116"/>
      <c r="DO12" s="116"/>
      <c r="DP12" s="116"/>
      <c r="DQ12" s="116"/>
      <c r="DR12" s="116"/>
      <c r="DS12" s="116"/>
      <c r="DT12" s="116"/>
      <c r="DU12" s="116"/>
      <c r="DV12" s="116"/>
      <c r="DW12" s="116"/>
      <c r="DX12" s="116"/>
      <c r="DY12" s="116"/>
      <c r="DZ12" s="116"/>
      <c r="EA12" s="116"/>
      <c r="EB12" s="116"/>
      <c r="EC12" s="116"/>
      <c r="ED12" s="116"/>
      <c r="EE12" s="116"/>
      <c r="EF12" s="116"/>
      <c r="EG12" s="116"/>
      <c r="EH12" s="116"/>
      <c r="EI12" s="116"/>
      <c r="EJ12" s="116"/>
      <c r="EK12" s="116"/>
      <c r="EL12" s="116"/>
      <c r="EM12" s="116"/>
      <c r="EN12" s="116"/>
      <c r="EO12" s="116"/>
      <c r="EP12" s="116"/>
      <c r="EQ12" s="116"/>
      <c r="ER12" s="116"/>
      <c r="ES12" s="116"/>
      <c r="ET12" s="116"/>
      <c r="EU12" s="116"/>
      <c r="EV12" s="116"/>
      <c r="EW12" s="116"/>
      <c r="EX12" s="116"/>
      <c r="EY12" s="116"/>
      <c r="EZ12" s="116"/>
      <c r="FA12" s="116"/>
      <c r="FB12" s="116"/>
      <c r="FC12" s="116"/>
      <c r="FD12" s="116"/>
      <c r="FE12" s="116"/>
      <c r="FF12" s="116"/>
      <c r="FG12" s="116"/>
      <c r="FH12" s="116"/>
      <c r="FI12" s="116"/>
      <c r="FJ12" s="116"/>
      <c r="FK12" s="116"/>
      <c r="FL12" s="116"/>
      <c r="FM12" s="116"/>
      <c r="FN12" s="116"/>
      <c r="FO12" s="116"/>
      <c r="FP12" s="116"/>
      <c r="FQ12" s="116"/>
      <c r="FR12" s="116"/>
      <c r="FS12" s="116"/>
      <c r="FT12" s="116"/>
      <c r="FU12" s="116"/>
      <c r="FV12" s="116"/>
      <c r="FW12" s="116"/>
      <c r="FX12" s="116"/>
      <c r="FY12" s="116"/>
      <c r="FZ12" s="116"/>
      <c r="GA12" s="116"/>
      <c r="GB12" s="116"/>
      <c r="GC12" s="116"/>
      <c r="GD12" s="116"/>
      <c r="GE12" s="116"/>
      <c r="GF12" s="116"/>
      <c r="GG12" s="116"/>
      <c r="GH12" s="116"/>
      <c r="GI12" s="116"/>
      <c r="GJ12" s="116"/>
    </row>
    <row r="13" spans="1:192" ht="0.75" customHeight="1" thickBot="1">
      <c r="A13" s="89" t="s">
        <v>28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6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24</v>
      </c>
      <c r="W13" s="92" t="s">
        <v>31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8"/>
      <c r="DI13" s="109"/>
      <c r="DJ13" s="30"/>
      <c r="DN13" s="113"/>
    </row>
    <row r="14" spans="1:192" s="117" customFormat="1" ht="24.75" customHeight="1" thickBot="1">
      <c r="A14" s="89" t="s">
        <v>29</v>
      </c>
      <c r="B14" s="66">
        <v>215</v>
      </c>
      <c r="C14" s="66">
        <v>108</v>
      </c>
      <c r="D14" s="72">
        <v>12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90</v>
      </c>
      <c r="K14" s="39">
        <f t="shared" si="4"/>
        <v>83.333333333333343</v>
      </c>
      <c r="L14" s="33">
        <f>H14*3.4/F14</f>
        <v>3.4</v>
      </c>
      <c r="M14" s="96" t="s">
        <v>30</v>
      </c>
      <c r="N14" s="34">
        <f>D14/B14*100</f>
        <v>5.5813953488372094</v>
      </c>
      <c r="O14" s="69">
        <v>5.7</v>
      </c>
      <c r="P14" s="32">
        <f>H14</f>
        <v>10</v>
      </c>
      <c r="Q14" s="32">
        <v>6</v>
      </c>
      <c r="R14" s="32"/>
      <c r="S14" s="92" t="s">
        <v>71</v>
      </c>
      <c r="T14" s="93"/>
      <c r="U14" s="93" t="s">
        <v>55</v>
      </c>
      <c r="V14" s="92"/>
      <c r="W14" s="92" t="s">
        <v>53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8"/>
      <c r="DI14" s="109"/>
      <c r="DJ14" s="30"/>
      <c r="DK14" s="116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116"/>
      <c r="DY14" s="116"/>
      <c r="DZ14" s="116"/>
      <c r="EA14" s="116"/>
      <c r="EB14" s="116"/>
      <c r="EC14" s="116"/>
      <c r="ED14" s="116"/>
      <c r="EE14" s="116"/>
      <c r="EF14" s="116"/>
      <c r="EG14" s="116"/>
      <c r="EH14" s="116"/>
      <c r="EI14" s="116"/>
      <c r="EJ14" s="116"/>
      <c r="EK14" s="116"/>
      <c r="EL14" s="116"/>
      <c r="EM14" s="116"/>
      <c r="EN14" s="116"/>
      <c r="EO14" s="116"/>
      <c r="EP14" s="116"/>
      <c r="EQ14" s="116"/>
      <c r="ER14" s="116"/>
      <c r="ES14" s="116"/>
      <c r="ET14" s="116"/>
      <c r="EU14" s="116"/>
      <c r="EV14" s="116"/>
      <c r="EW14" s="116"/>
      <c r="EX14" s="116"/>
      <c r="EY14" s="116"/>
      <c r="EZ14" s="116"/>
      <c r="FA14" s="116"/>
      <c r="FB14" s="116"/>
      <c r="FC14" s="116"/>
      <c r="FD14" s="116"/>
      <c r="FE14" s="116"/>
      <c r="FF14" s="116"/>
      <c r="FG14" s="116"/>
      <c r="FH14" s="116"/>
      <c r="FI14" s="116"/>
      <c r="FJ14" s="116"/>
      <c r="FK14" s="116"/>
      <c r="FL14" s="116"/>
      <c r="FM14" s="116"/>
      <c r="FN14" s="116"/>
      <c r="FO14" s="116"/>
      <c r="FP14" s="116"/>
      <c r="FQ14" s="116"/>
      <c r="FR14" s="116"/>
      <c r="FS14" s="116"/>
      <c r="FT14" s="116"/>
      <c r="FU14" s="116"/>
      <c r="FV14" s="116"/>
      <c r="FW14" s="116"/>
      <c r="FX14" s="116"/>
      <c r="FY14" s="116"/>
      <c r="FZ14" s="116"/>
      <c r="GA14" s="116"/>
      <c r="GB14" s="116"/>
      <c r="GC14" s="116"/>
      <c r="GD14" s="116"/>
      <c r="GE14" s="116"/>
      <c r="GF14" s="116"/>
      <c r="GG14" s="116"/>
      <c r="GH14" s="116"/>
      <c r="GI14" s="116"/>
      <c r="GJ14" s="116"/>
    </row>
    <row r="15" spans="1:192" s="117" customFormat="1" ht="30" customHeight="1" thickBot="1">
      <c r="A15" s="89" t="s">
        <v>48</v>
      </c>
      <c r="B15" s="66">
        <v>115</v>
      </c>
      <c r="C15" s="66">
        <v>9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9</v>
      </c>
      <c r="K15" s="39">
        <f t="shared" si="4"/>
        <v>100</v>
      </c>
      <c r="L15" s="33">
        <f t="shared" si="2"/>
        <v>3.4</v>
      </c>
      <c r="M15" s="96" t="s">
        <v>30</v>
      </c>
      <c r="N15" s="34">
        <f t="shared" si="3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52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8"/>
      <c r="DI15" s="109"/>
      <c r="DJ15" s="30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16"/>
      <c r="DV15" s="116"/>
      <c r="DW15" s="116"/>
      <c r="DX15" s="116"/>
      <c r="DY15" s="116"/>
      <c r="DZ15" s="116"/>
      <c r="EA15" s="116"/>
      <c r="EB15" s="116"/>
      <c r="EC15" s="116"/>
      <c r="ED15" s="116"/>
      <c r="EE15" s="116"/>
      <c r="EF15" s="116"/>
      <c r="EG15" s="116"/>
      <c r="EH15" s="116"/>
      <c r="EI15" s="116"/>
      <c r="EJ15" s="116"/>
      <c r="EK15" s="116"/>
      <c r="EL15" s="116"/>
      <c r="EM15" s="116"/>
      <c r="EN15" s="116"/>
      <c r="EO15" s="116"/>
      <c r="EP15" s="116"/>
      <c r="EQ15" s="116"/>
      <c r="ER15" s="116"/>
      <c r="ES15" s="116"/>
      <c r="ET15" s="116"/>
      <c r="EU15" s="116"/>
      <c r="EV15" s="116"/>
      <c r="EW15" s="116"/>
      <c r="EX15" s="116"/>
      <c r="EY15" s="116"/>
      <c r="EZ15" s="116"/>
      <c r="FA15" s="116"/>
      <c r="FB15" s="116"/>
      <c r="FC15" s="116"/>
      <c r="FD15" s="116"/>
      <c r="FE15" s="116"/>
      <c r="FF15" s="116"/>
      <c r="FG15" s="116"/>
      <c r="FH15" s="116"/>
      <c r="FI15" s="116"/>
      <c r="FJ15" s="116"/>
      <c r="FK15" s="116"/>
      <c r="FL15" s="116"/>
      <c r="FM15" s="116"/>
      <c r="FN15" s="116"/>
      <c r="FO15" s="116"/>
      <c r="FP15" s="116"/>
      <c r="FQ15" s="116"/>
      <c r="FR15" s="116"/>
      <c r="FS15" s="116"/>
      <c r="FT15" s="116"/>
      <c r="FU15" s="116"/>
      <c r="FV15" s="116"/>
      <c r="FW15" s="116"/>
      <c r="FX15" s="116"/>
      <c r="FY15" s="116"/>
      <c r="FZ15" s="116"/>
      <c r="GA15" s="116"/>
      <c r="GB15" s="116"/>
      <c r="GC15" s="116"/>
      <c r="GD15" s="116"/>
      <c r="GE15" s="116"/>
      <c r="GF15" s="116"/>
      <c r="GG15" s="116"/>
      <c r="GH15" s="116"/>
      <c r="GI15" s="116"/>
      <c r="GJ15" s="116"/>
    </row>
    <row r="16" spans="1:192" ht="1.5" hidden="1" customHeight="1" thickBot="1">
      <c r="A16" s="89" t="s">
        <v>77</v>
      </c>
      <c r="B16" s="65"/>
      <c r="C16" s="65"/>
      <c r="D16" s="32"/>
      <c r="E16" s="32">
        <v>3</v>
      </c>
      <c r="F16" s="32"/>
      <c r="G16" s="32">
        <v>2</v>
      </c>
      <c r="H16" s="32"/>
      <c r="I16" s="32">
        <v>2</v>
      </c>
      <c r="J16" s="66"/>
      <c r="K16" s="39"/>
      <c r="L16" s="33"/>
      <c r="M16" s="96"/>
      <c r="N16" s="34"/>
      <c r="O16" s="69">
        <v>1.3</v>
      </c>
      <c r="P16" s="110">
        <f t="shared" ref="P16:P19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1"/>
      <c r="DG16" s="80"/>
      <c r="DH16" s="108"/>
      <c r="DI16" s="109"/>
      <c r="DJ16" s="30"/>
    </row>
    <row r="17" spans="1:192" s="117" customFormat="1" ht="27.75" customHeight="1" thickBot="1">
      <c r="A17" s="89" t="s">
        <v>32</v>
      </c>
      <c r="B17" s="66">
        <v>104</v>
      </c>
      <c r="C17" s="66">
        <v>18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18</v>
      </c>
      <c r="K17" s="39">
        <f t="shared" si="4"/>
        <v>100</v>
      </c>
      <c r="L17" s="33">
        <f t="shared" si="2"/>
        <v>3.4</v>
      </c>
      <c r="M17" s="96" t="s">
        <v>19</v>
      </c>
      <c r="N17" s="34">
        <f t="shared" si="3"/>
        <v>1.9230769230769231</v>
      </c>
      <c r="O17" s="69">
        <v>4</v>
      </c>
      <c r="P17" s="110">
        <f t="shared" si="6"/>
        <v>2</v>
      </c>
      <c r="Q17" s="32"/>
      <c r="R17" s="32"/>
      <c r="S17" s="92"/>
      <c r="T17" s="93"/>
      <c r="U17" s="96"/>
      <c r="V17" s="92"/>
      <c r="W17" s="92" t="s">
        <v>54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1"/>
      <c r="DG17" s="80"/>
      <c r="DH17" s="108"/>
      <c r="DI17" s="109"/>
      <c r="DJ17" s="30"/>
      <c r="DK17" s="116"/>
      <c r="DL17" s="116"/>
      <c r="DM17" s="116"/>
      <c r="DN17" s="116"/>
      <c r="DO17" s="116"/>
      <c r="DP17" s="116"/>
      <c r="DQ17" s="116"/>
      <c r="DR17" s="116"/>
      <c r="DS17" s="116"/>
      <c r="DT17" s="116"/>
      <c r="DU17" s="116"/>
      <c r="DV17" s="116"/>
      <c r="DW17" s="116"/>
      <c r="DX17" s="116"/>
      <c r="DY17" s="116"/>
      <c r="DZ17" s="116"/>
      <c r="EA17" s="116"/>
      <c r="EB17" s="116"/>
      <c r="EC17" s="116"/>
      <c r="ED17" s="116"/>
      <c r="EE17" s="116"/>
      <c r="EF17" s="116"/>
      <c r="EG17" s="116"/>
      <c r="EH17" s="116"/>
      <c r="EI17" s="116"/>
      <c r="EJ17" s="116"/>
      <c r="EK17" s="116"/>
      <c r="EL17" s="116"/>
      <c r="EM17" s="116"/>
      <c r="EN17" s="116"/>
      <c r="EO17" s="116"/>
      <c r="EP17" s="116"/>
      <c r="EQ17" s="116"/>
      <c r="ER17" s="116"/>
      <c r="ES17" s="116"/>
      <c r="ET17" s="116"/>
      <c r="EU17" s="116"/>
      <c r="EV17" s="116"/>
      <c r="EW17" s="116"/>
      <c r="EX17" s="116"/>
      <c r="EY17" s="116"/>
      <c r="EZ17" s="116"/>
      <c r="FA17" s="116"/>
      <c r="FB17" s="116"/>
      <c r="FC17" s="116"/>
      <c r="FD17" s="116"/>
      <c r="FE17" s="116"/>
      <c r="FF17" s="116"/>
      <c r="FG17" s="116"/>
      <c r="FH17" s="116"/>
      <c r="FI17" s="116"/>
      <c r="FJ17" s="116"/>
      <c r="FK17" s="116"/>
      <c r="FL17" s="116"/>
      <c r="FM17" s="116"/>
      <c r="FN17" s="116"/>
      <c r="FO17" s="116"/>
      <c r="FP17" s="116"/>
      <c r="FQ17" s="116"/>
      <c r="FR17" s="116"/>
      <c r="FS17" s="116"/>
      <c r="FT17" s="116"/>
      <c r="FU17" s="116"/>
      <c r="FV17" s="116"/>
      <c r="FW17" s="116"/>
      <c r="FX17" s="116"/>
      <c r="FY17" s="116"/>
      <c r="FZ17" s="116"/>
      <c r="GA17" s="116"/>
      <c r="GB17" s="116"/>
      <c r="GC17" s="116"/>
      <c r="GD17" s="116"/>
      <c r="GE17" s="116"/>
      <c r="GF17" s="116"/>
      <c r="GG17" s="116"/>
      <c r="GH17" s="116"/>
      <c r="GI17" s="116"/>
      <c r="GJ17" s="116"/>
    </row>
    <row r="18" spans="1:192" s="117" customFormat="1" ht="21.75" customHeight="1" thickBot="1">
      <c r="A18" s="89" t="s">
        <v>46</v>
      </c>
      <c r="B18" s="66">
        <v>60</v>
      </c>
      <c r="C18" s="66">
        <v>19</v>
      </c>
      <c r="D18" s="72">
        <v>3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18</v>
      </c>
      <c r="K18" s="39">
        <f t="shared" si="4"/>
        <v>66.666666666666657</v>
      </c>
      <c r="L18" s="33">
        <f>H18*3.4/F18</f>
        <v>3.4</v>
      </c>
      <c r="M18" s="96" t="s">
        <v>33</v>
      </c>
      <c r="N18" s="34">
        <f t="shared" si="3"/>
        <v>5</v>
      </c>
      <c r="O18" s="69">
        <v>3.9</v>
      </c>
      <c r="P18" s="110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1"/>
      <c r="DG18" s="80"/>
      <c r="DH18" s="108"/>
      <c r="DI18" s="109"/>
      <c r="DJ18" s="30"/>
      <c r="DK18" s="116"/>
      <c r="DL18" s="116"/>
      <c r="DM18" s="116"/>
      <c r="DN18" s="116"/>
      <c r="DO18" s="116"/>
      <c r="DP18" s="116"/>
      <c r="DQ18" s="116"/>
      <c r="DR18" s="116"/>
      <c r="DS18" s="116"/>
      <c r="DT18" s="116"/>
      <c r="DU18" s="116"/>
      <c r="DV18" s="116"/>
      <c r="DW18" s="116"/>
      <c r="DX18" s="116"/>
      <c r="DY18" s="116"/>
      <c r="DZ18" s="116"/>
      <c r="EA18" s="116"/>
      <c r="EB18" s="116"/>
      <c r="EC18" s="116"/>
      <c r="ED18" s="116"/>
      <c r="EE18" s="116"/>
      <c r="EF18" s="116"/>
      <c r="EG18" s="116"/>
      <c r="EH18" s="116"/>
      <c r="EI18" s="116"/>
      <c r="EJ18" s="116"/>
      <c r="EK18" s="116"/>
      <c r="EL18" s="116"/>
      <c r="EM18" s="116"/>
      <c r="EN18" s="116"/>
      <c r="EO18" s="116"/>
      <c r="EP18" s="116"/>
      <c r="EQ18" s="116"/>
      <c r="ER18" s="116"/>
      <c r="ES18" s="116"/>
      <c r="ET18" s="116"/>
      <c r="EU18" s="116"/>
      <c r="EV18" s="116"/>
      <c r="EW18" s="116"/>
      <c r="EX18" s="116"/>
      <c r="EY18" s="116"/>
      <c r="EZ18" s="116"/>
      <c r="FA18" s="116"/>
      <c r="FB18" s="116"/>
      <c r="FC18" s="116"/>
      <c r="FD18" s="116"/>
      <c r="FE18" s="116"/>
      <c r="FF18" s="116"/>
      <c r="FG18" s="116"/>
      <c r="FH18" s="116"/>
      <c r="FI18" s="116"/>
      <c r="FJ18" s="116"/>
      <c r="FK18" s="116"/>
      <c r="FL18" s="116"/>
      <c r="FM18" s="116"/>
      <c r="FN18" s="116"/>
      <c r="FO18" s="116"/>
      <c r="FP18" s="116"/>
      <c r="FQ18" s="116"/>
      <c r="FR18" s="116"/>
      <c r="FS18" s="116"/>
      <c r="FT18" s="116"/>
      <c r="FU18" s="116"/>
      <c r="FV18" s="116"/>
      <c r="FW18" s="116"/>
      <c r="FX18" s="116"/>
      <c r="FY18" s="116"/>
      <c r="FZ18" s="116"/>
      <c r="GA18" s="116"/>
      <c r="GB18" s="116"/>
      <c r="GC18" s="116"/>
      <c r="GD18" s="116"/>
      <c r="GE18" s="116"/>
      <c r="GF18" s="116"/>
      <c r="GG18" s="116"/>
      <c r="GH18" s="116"/>
      <c r="GI18" s="116"/>
      <c r="GJ18" s="116"/>
    </row>
    <row r="19" spans="1:192" s="117" customFormat="1" ht="21.75" customHeight="1" thickBot="1">
      <c r="A19" s="89" t="s">
        <v>44</v>
      </c>
      <c r="B19" s="66">
        <v>40</v>
      </c>
      <c r="C19" s="66">
        <v>9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9</v>
      </c>
      <c r="K19" s="39">
        <f t="shared" si="4"/>
        <v>100</v>
      </c>
      <c r="L19" s="33">
        <f t="shared" si="2"/>
        <v>3.4</v>
      </c>
      <c r="M19" s="96" t="s">
        <v>34</v>
      </c>
      <c r="N19" s="34">
        <f t="shared" si="3"/>
        <v>2.5</v>
      </c>
      <c r="O19" s="69">
        <v>2.9</v>
      </c>
      <c r="P19" s="110">
        <f t="shared" si="6"/>
        <v>1</v>
      </c>
      <c r="Q19" s="32"/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1"/>
      <c r="DG19" s="80"/>
      <c r="DH19" s="108"/>
      <c r="DI19" s="109"/>
      <c r="DJ19" s="30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6"/>
      <c r="EF19" s="116"/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6"/>
      <c r="ES19" s="116"/>
      <c r="ET19" s="116"/>
      <c r="EU19" s="116"/>
      <c r="EV19" s="116"/>
      <c r="EW19" s="116"/>
      <c r="EX19" s="116"/>
      <c r="EY19" s="116"/>
      <c r="EZ19" s="116"/>
      <c r="FA19" s="116"/>
      <c r="FB19" s="116"/>
      <c r="FC19" s="116"/>
      <c r="FD19" s="116"/>
      <c r="FE19" s="116"/>
      <c r="FF19" s="116"/>
      <c r="FG19" s="116"/>
      <c r="FH19" s="116"/>
      <c r="FI19" s="116"/>
      <c r="FJ19" s="116"/>
      <c r="FK19" s="116"/>
      <c r="FL19" s="116"/>
      <c r="FM19" s="116"/>
      <c r="FN19" s="116"/>
      <c r="FO19" s="116"/>
      <c r="FP19" s="116"/>
      <c r="FQ19" s="116"/>
      <c r="FR19" s="116"/>
      <c r="FS19" s="116"/>
      <c r="FT19" s="116"/>
      <c r="FU19" s="116"/>
      <c r="FV19" s="116"/>
      <c r="FW19" s="116"/>
      <c r="FX19" s="116"/>
      <c r="FY19" s="116"/>
      <c r="FZ19" s="116"/>
      <c r="GA19" s="116"/>
      <c r="GB19" s="116"/>
      <c r="GC19" s="116"/>
      <c r="GD19" s="116"/>
      <c r="GE19" s="116"/>
      <c r="GF19" s="116"/>
      <c r="GG19" s="116"/>
      <c r="GH19" s="116"/>
      <c r="GI19" s="116"/>
      <c r="GJ19" s="116"/>
    </row>
    <row r="20" spans="1:192" s="117" customFormat="1" ht="19.5" customHeight="1" thickBot="1">
      <c r="A20" s="89" t="s">
        <v>35</v>
      </c>
      <c r="B20" s="65">
        <v>115</v>
      </c>
      <c r="C20" s="65">
        <v>82</v>
      </c>
      <c r="D20" s="32">
        <v>10</v>
      </c>
      <c r="E20" s="32">
        <v>9</v>
      </c>
      <c r="F20" s="32">
        <v>9</v>
      </c>
      <c r="G20" s="32">
        <v>8</v>
      </c>
      <c r="H20" s="32">
        <v>10</v>
      </c>
      <c r="I20" s="32">
        <v>9</v>
      </c>
      <c r="J20" s="66">
        <v>82</v>
      </c>
      <c r="K20" s="39">
        <f>F20/D20*100</f>
        <v>90</v>
      </c>
      <c r="L20" s="33">
        <f>H20*3.4/F20</f>
        <v>3.7777777777777777</v>
      </c>
      <c r="M20" s="96" t="s">
        <v>33</v>
      </c>
      <c r="N20" s="34">
        <f>D20/B20*100</f>
        <v>8.695652173913043</v>
      </c>
      <c r="O20" s="69">
        <v>15.3</v>
      </c>
      <c r="P20" s="32">
        <f>H20</f>
        <v>10</v>
      </c>
      <c r="Q20" s="32"/>
      <c r="R20" s="92"/>
      <c r="S20" s="72"/>
      <c r="T20" s="73"/>
      <c r="U20" s="93"/>
      <c r="V20" s="92"/>
      <c r="W20" s="32">
        <v>16</v>
      </c>
      <c r="X20" s="69">
        <v>19.8</v>
      </c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1"/>
      <c r="DG20" s="80"/>
      <c r="DH20" s="77"/>
      <c r="DI20" s="78"/>
      <c r="DJ20" s="77"/>
      <c r="DK20" s="116"/>
      <c r="DL20" s="116"/>
      <c r="DM20" s="116"/>
      <c r="DN20" s="116"/>
      <c r="DO20" s="116"/>
      <c r="DP20" s="116"/>
      <c r="DQ20" s="116"/>
      <c r="DR20" s="116"/>
      <c r="DS20" s="116"/>
      <c r="DT20" s="116"/>
      <c r="DU20" s="116"/>
      <c r="DV20" s="116"/>
      <c r="DW20" s="116"/>
      <c r="DX20" s="116"/>
      <c r="DY20" s="116"/>
      <c r="DZ20" s="116"/>
      <c r="EA20" s="116"/>
      <c r="EB20" s="116"/>
      <c r="EC20" s="116"/>
      <c r="ED20" s="116"/>
      <c r="EE20" s="116"/>
      <c r="EF20" s="116"/>
      <c r="EG20" s="116"/>
      <c r="EH20" s="116"/>
      <c r="EI20" s="116"/>
      <c r="EJ20" s="116"/>
      <c r="EK20" s="116"/>
      <c r="EL20" s="116"/>
      <c r="EM20" s="116"/>
      <c r="EN20" s="116"/>
      <c r="EO20" s="116"/>
      <c r="EP20" s="116"/>
      <c r="EQ20" s="116"/>
      <c r="ER20" s="116"/>
      <c r="ES20" s="116"/>
      <c r="ET20" s="116"/>
      <c r="EU20" s="116"/>
      <c r="EV20" s="116"/>
      <c r="EW20" s="116"/>
      <c r="EX20" s="116"/>
      <c r="EY20" s="116"/>
      <c r="EZ20" s="116"/>
      <c r="FA20" s="116"/>
      <c r="FB20" s="116"/>
      <c r="FC20" s="116"/>
      <c r="FD20" s="116"/>
      <c r="FE20" s="116"/>
      <c r="FF20" s="116"/>
      <c r="FG20" s="116"/>
      <c r="FH20" s="116"/>
      <c r="FI20" s="116"/>
      <c r="FJ20" s="116"/>
      <c r="FK20" s="116"/>
      <c r="FL20" s="116"/>
      <c r="FM20" s="116"/>
      <c r="FN20" s="116"/>
      <c r="FO20" s="116"/>
      <c r="FP20" s="116"/>
      <c r="FQ20" s="116"/>
      <c r="FR20" s="116"/>
      <c r="FS20" s="116"/>
      <c r="FT20" s="116"/>
      <c r="FU20" s="116"/>
      <c r="FV20" s="116"/>
      <c r="FW20" s="116"/>
      <c r="FX20" s="116"/>
      <c r="FY20" s="116"/>
      <c r="FZ20" s="116"/>
      <c r="GA20" s="116"/>
      <c r="GB20" s="116"/>
      <c r="GC20" s="116"/>
      <c r="GD20" s="116"/>
      <c r="GE20" s="116"/>
      <c r="GF20" s="116"/>
      <c r="GG20" s="116"/>
      <c r="GH20" s="116"/>
      <c r="GI20" s="116"/>
      <c r="GJ20" s="116"/>
    </row>
    <row r="21" spans="1:192" ht="21.75" hidden="1" customHeight="1" thickBot="1">
      <c r="A21" s="89"/>
      <c r="B21" s="65"/>
      <c r="C21" s="65"/>
      <c r="D21" s="32"/>
      <c r="E21" s="32"/>
      <c r="F21" s="32"/>
      <c r="G21" s="32"/>
      <c r="H21" s="32"/>
      <c r="I21" s="32"/>
      <c r="J21" s="66"/>
      <c r="K21" s="39"/>
      <c r="L21" s="33"/>
      <c r="M21" s="96"/>
      <c r="N21" s="34"/>
      <c r="O21" s="69"/>
      <c r="P21" s="32"/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1"/>
      <c r="DG21" s="80"/>
      <c r="DH21" s="77"/>
      <c r="DI21" s="78"/>
      <c r="DJ21" s="77"/>
    </row>
    <row r="22" spans="1:192" ht="25.5" customHeight="1" thickBot="1">
      <c r="A22" s="40" t="s">
        <v>36</v>
      </c>
      <c r="B22" s="41">
        <f>B9+B10+B11+B12+B13+B14+B15+B16+B17+B18+B19+B20+B21</f>
        <v>1320</v>
      </c>
      <c r="C22" s="41">
        <f t="shared" ref="C22:F22" si="7">C9+C10+C11+C12+C13+C14+C15+C16+C17+C18+C19+C20+C21</f>
        <v>911</v>
      </c>
      <c r="D22" s="42">
        <f t="shared" si="7"/>
        <v>103</v>
      </c>
      <c r="E22" s="42">
        <f t="shared" si="7"/>
        <v>113</v>
      </c>
      <c r="F22" s="42">
        <f t="shared" si="7"/>
        <v>83</v>
      </c>
      <c r="G22" s="42">
        <f>G21+G20+G19+G18+G17+G16+G15+G14+G13+G12+G11+G10+G9</f>
        <v>88</v>
      </c>
      <c r="H22" s="42">
        <f t="shared" ref="H22:I22" si="8">H21+H20+H19+H18+H17+H16+H15+H14+H13+H12+H11+H10+H9</f>
        <v>91</v>
      </c>
      <c r="I22" s="42">
        <f t="shared" si="8"/>
        <v>96</v>
      </c>
      <c r="J22" s="41">
        <f>J21+J20+J19+J18+J17+J16+J15+J14+J13+J12+J11+J10+J9</f>
        <v>811</v>
      </c>
      <c r="K22" s="39">
        <f t="shared" si="4"/>
        <v>80.582524271844662</v>
      </c>
      <c r="L22" s="33">
        <f>H22*3.4/F22</f>
        <v>3.7277108433734938</v>
      </c>
      <c r="M22" s="43">
        <f>(M9+M10+M11+M12+M14+M15+M16+M17+M18+M19+M21+M20)/10</f>
        <v>3.1000000000000005</v>
      </c>
      <c r="N22" s="34">
        <f t="shared" si="3"/>
        <v>7.8030303030303036</v>
      </c>
      <c r="O22" s="44">
        <v>7.5</v>
      </c>
      <c r="P22" s="32">
        <f>P21+P20+P19+P18+P17+P16+P15+P14+P13+P12+P11+P10+P9</f>
        <v>91</v>
      </c>
      <c r="Q22" s="32">
        <f t="shared" ref="Q22:U22" si="9">Q21+Q20+Q19+Q18+Q17+Q16+Q15+Q14+Q13+Q12+Q11+Q10+Q9</f>
        <v>14</v>
      </c>
      <c r="R22" s="32">
        <f t="shared" si="9"/>
        <v>2</v>
      </c>
      <c r="S22" s="32">
        <f t="shared" si="9"/>
        <v>7</v>
      </c>
      <c r="T22" s="32">
        <f t="shared" si="9"/>
        <v>5</v>
      </c>
      <c r="U22" s="32">
        <f t="shared" si="9"/>
        <v>48</v>
      </c>
      <c r="V22" s="45"/>
      <c r="W22" s="46">
        <f>W9+W10+W11+W12+W13+W14+W15+W16+W17+W18+W19+W20+W21</f>
        <v>158</v>
      </c>
      <c r="X22" s="47">
        <v>21.8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66</v>
      </c>
      <c r="B23" s="54">
        <f>B22+B8</f>
        <v>2520</v>
      </c>
      <c r="C23" s="37">
        <f>C8+C22</f>
        <v>3215</v>
      </c>
      <c r="D23" s="35">
        <f t="shared" ref="D23:J23" si="10">D22+D8</f>
        <v>359</v>
      </c>
      <c r="E23" s="35">
        <f t="shared" si="10"/>
        <v>349</v>
      </c>
      <c r="F23" s="55">
        <f t="shared" si="10"/>
        <v>325</v>
      </c>
      <c r="G23" s="55">
        <f t="shared" si="10"/>
        <v>305</v>
      </c>
      <c r="H23" s="35">
        <f t="shared" si="10"/>
        <v>372</v>
      </c>
      <c r="I23" s="35">
        <f t="shared" si="10"/>
        <v>352</v>
      </c>
      <c r="J23" s="37">
        <f t="shared" si="10"/>
        <v>3340</v>
      </c>
      <c r="K23" s="39">
        <f t="shared" si="4"/>
        <v>90.529247910863504</v>
      </c>
      <c r="L23" s="33">
        <f>H23*3.4/F23</f>
        <v>3.8916923076923076</v>
      </c>
      <c r="M23" s="56">
        <f>(M8+M22)/2</f>
        <v>3.1900000000000004</v>
      </c>
      <c r="N23" s="57">
        <f>D23/B23*100</f>
        <v>14.246031746031745</v>
      </c>
      <c r="O23" s="57">
        <v>13.1</v>
      </c>
      <c r="P23" s="58">
        <f>P22+P8</f>
        <v>372</v>
      </c>
      <c r="Q23" s="35">
        <f>Q22+Q8</f>
        <v>44</v>
      </c>
      <c r="R23" s="35">
        <f>R22+R8</f>
        <v>13</v>
      </c>
      <c r="S23" s="35">
        <f>S8+S22</f>
        <v>26</v>
      </c>
      <c r="T23" s="35">
        <f>T8+T22</f>
        <v>17</v>
      </c>
      <c r="U23" s="35">
        <f>U8+U22</f>
        <v>139</v>
      </c>
      <c r="V23" s="36"/>
      <c r="W23" s="35">
        <f>W8+W22</f>
        <v>523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45</v>
      </c>
      <c r="B24" s="21" t="s">
        <v>58</v>
      </c>
      <c r="C24" s="22"/>
      <c r="D24" s="138">
        <f>D23-E23</f>
        <v>10</v>
      </c>
      <c r="E24" s="139"/>
      <c r="F24" s="138">
        <f>F23-G23</f>
        <v>20</v>
      </c>
      <c r="G24" s="139"/>
      <c r="H24" s="140">
        <f>H23-I23</f>
        <v>20</v>
      </c>
      <c r="I24" s="141"/>
      <c r="J24" s="14"/>
      <c r="K24" s="23"/>
      <c r="L24" s="24"/>
      <c r="M24" s="24"/>
      <c r="N24" s="24"/>
      <c r="O24" s="24"/>
      <c r="P24" s="25"/>
      <c r="Q24" s="26" t="s">
        <v>54</v>
      </c>
      <c r="R24" s="26" t="s">
        <v>56</v>
      </c>
      <c r="S24" s="26" t="s">
        <v>68</v>
      </c>
      <c r="T24" s="26" t="s">
        <v>69</v>
      </c>
      <c r="U24" s="26" t="s">
        <v>70</v>
      </c>
      <c r="V24" s="26" t="s">
        <v>60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650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40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37</v>
      </c>
      <c r="M26" s="1" t="s">
        <v>41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38</v>
      </c>
      <c r="O29" s="2" t="s">
        <v>39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43</v>
      </c>
    </row>
    <row r="236" spans="2:24">
      <c r="C236" s="7" t="s">
        <v>43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2023-01-10T03:48:46Z</cp:lastPrinted>
  <dcterms:created xsi:type="dcterms:W3CDTF">2020-08-31T08:55:27Z</dcterms:created>
  <dcterms:modified xsi:type="dcterms:W3CDTF">2023-01-10T03:49:24Z</dcterms:modified>
</cp:coreProperties>
</file>