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<sst xmlns="http://schemas.openxmlformats.org/spreadsheetml/2006/main" count="228" uniqueCount="81">
  <si>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</si>
  <si>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</si>
  <si>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</si>
  <si>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</si>
  <si>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</si>
  <si>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</si>
  <si>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</si>
  <si>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</si>
  <si>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</si>
  <si>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</si>
  <si>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</si>
  <si>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</si>
  <si>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</si>
  <si>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</si>
  <si>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</si>
  <si>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</si>
  <si>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</si>
  <si>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</si>
  <si>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</si>
  <si>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</si>
  <si>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</si>
  <si>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</si>
  <si>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</si>
  <si>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</si>
  <si>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</si>
  <si>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</si>
  <si>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</si>
  <si>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</si>
  <si>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</si>
  <si>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</si>
  <si>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</si>
  <si>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</si>
  <si>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</si>
  <si>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</si>
  <si>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</si>
  <si>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</si>
  <si>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</si>
  <si>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</si>
  <si>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</si>
  <si>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</si>
  <si>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</si>
  <si>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</si>
  <si>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</si>
  <si>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</si>
  <si>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</si>
  <si>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</si>
  <si>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</si>
  <si>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</si>
  <si>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</si>
  <si>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</si>
  <si>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</si>
  <si>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</si>
  <si>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</si>
  <si>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</si>
  <si>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</si>
  <si>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</si>
  <si>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</si>
  <si>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</si>
  <si>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</si>
  <si>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</si>
  <si>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</si>
  <si>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</si>
  <si>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</si>
  <si>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</si>
  <si>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</si>
  <si>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</si>
  <si>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</si>
  <si>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</si>
  <si>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</si>
  <si>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</si>
  <si>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</si>
  <si>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</si>
  <si>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504</t>
  </si>
  <si>
    <t>3,33</t>
  </si>
  <si>
    <t>СВОДКА ПО НАДОЮ МОЛОКА ЗА  03.09.2023 года</t>
  </si>
  <si>
    <t>43</t>
  </si>
  <si>
    <t>25</t>
  </si>
  <si>
    <t>19</t>
  </si>
  <si>
    <t>0</t>
  </si>
  <si>
    <t>4</t>
  </si>
  <si>
    <t>Надой н/т коров на 01.09. 2023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</si>
</sst>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W25" sqref="W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80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64521</v>
      </c>
      <c r="D6" s="30">
        <v>237</v>
      </c>
      <c r="E6" s="30">
        <v>230</v>
      </c>
      <c r="F6" s="30">
        <v>225</v>
      </c>
      <c r="G6" s="30">
        <v>221</v>
      </c>
      <c r="H6" s="30">
        <v>253</v>
      </c>
      <c r="I6" s="30">
        <v>244</v>
      </c>
      <c r="J6" s="63">
        <v>70057</v>
      </c>
      <c r="K6" s="78">
        <v>93</v>
      </c>
      <c r="L6" s="31">
        <v>3.8</v>
      </c>
      <c r="M6" s="79" t="s">
        <v>73</v>
      </c>
      <c r="N6" s="32">
        <v>24.6</v>
      </c>
      <c r="O6" s="64">
        <v>24.2</v>
      </c>
      <c r="P6" s="30">
        <f>H6</f>
        <v>253</v>
      </c>
      <c r="Q6" s="80">
        <v>23</v>
      </c>
      <c r="R6" s="81" t="s">
        <v>79</v>
      </c>
      <c r="S6" s="65">
        <v>7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8000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4411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4170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/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68932</v>
      </c>
      <c r="D8" s="88">
        <f t="shared" si="0"/>
        <v>257</v>
      </c>
      <c r="E8" s="33">
        <f t="shared" si="0"/>
        <v>250</v>
      </c>
      <c r="F8" s="33">
        <f>F6+F7</f>
        <v>244</v>
      </c>
      <c r="G8" s="33">
        <f t="shared" si="0"/>
        <v>236</v>
      </c>
      <c r="H8" s="33">
        <f t="shared" si="0"/>
        <v>273</v>
      </c>
      <c r="I8" s="33">
        <f t="shared" si="0"/>
        <v>259</v>
      </c>
      <c r="J8" s="86">
        <f t="shared" si="0"/>
        <v>74227</v>
      </c>
      <c r="K8" s="89">
        <f>F8/D8*100</f>
        <v>94.941634241245126</v>
      </c>
      <c r="L8" s="31">
        <f>H8*3.4/F8</f>
        <v>3.8040983606557375</v>
      </c>
      <c r="M8" s="90">
        <f>(M6+M7)/2</f>
        <v>3.24</v>
      </c>
      <c r="N8" s="91">
        <f>D8/B8*100</f>
        <v>21.239669421487601</v>
      </c>
      <c r="O8" s="91">
        <v>20.8</v>
      </c>
      <c r="P8" s="33">
        <f t="shared" ref="P8:U8" si="1">P6+P7</f>
        <v>273</v>
      </c>
      <c r="Q8" s="33">
        <f t="shared" si="1"/>
        <v>23</v>
      </c>
      <c r="R8" s="33">
        <f t="shared" si="1"/>
        <v>4</v>
      </c>
      <c r="S8" s="33">
        <f t="shared" si="1"/>
        <v>7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9300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13053</v>
      </c>
      <c r="D9" s="65">
        <v>43</v>
      </c>
      <c r="E9" s="65">
        <v>48</v>
      </c>
      <c r="F9" s="65">
        <v>29</v>
      </c>
      <c r="G9" s="65">
        <v>38</v>
      </c>
      <c r="H9" s="65">
        <v>34</v>
      </c>
      <c r="I9" s="65">
        <v>42</v>
      </c>
      <c r="J9" s="63">
        <v>11048</v>
      </c>
      <c r="K9" s="37">
        <v>72</v>
      </c>
      <c r="L9" s="31">
        <v>3.8</v>
      </c>
      <c r="M9" s="102">
        <v>3.4</v>
      </c>
      <c r="N9" s="32">
        <v>10.5</v>
      </c>
      <c r="O9" s="64">
        <v>11.7</v>
      </c>
      <c r="P9" s="30">
        <f t="shared" ref="P9:P12" si="2">H9</f>
        <v>34</v>
      </c>
      <c r="Q9" s="80"/>
      <c r="R9" s="30"/>
      <c r="S9" s="71"/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3711</v>
      </c>
      <c r="D10" s="105">
        <v>14</v>
      </c>
      <c r="E10" s="105">
        <v>9</v>
      </c>
      <c r="F10" s="105">
        <v>13</v>
      </c>
      <c r="G10" s="105">
        <v>8</v>
      </c>
      <c r="H10" s="105">
        <v>14</v>
      </c>
      <c r="I10" s="65">
        <v>9</v>
      </c>
      <c r="J10" s="63">
        <v>3437</v>
      </c>
      <c r="K10" s="37">
        <f>F10/D10*100</f>
        <v>92.857142857142861</v>
      </c>
      <c r="L10" s="31">
        <v>3.8</v>
      </c>
      <c r="M10" s="73" t="s">
        <v>29</v>
      </c>
      <c r="N10" s="32">
        <f>D10/B10*100</f>
        <v>12.727272727272727</v>
      </c>
      <c r="O10" s="106">
        <v>11.3</v>
      </c>
      <c r="P10" s="30">
        <f>H10</f>
        <v>14</v>
      </c>
      <c r="Q10" s="107"/>
      <c r="R10" s="108"/>
      <c r="S10" s="24"/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6829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7089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1</v>
      </c>
      <c r="R11" s="113"/>
      <c r="S11" s="24" t="s">
        <v>79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6600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3208</v>
      </c>
      <c r="D12" s="65">
        <v>13</v>
      </c>
      <c r="E12" s="65">
        <v>10</v>
      </c>
      <c r="F12" s="65">
        <v>12</v>
      </c>
      <c r="G12" s="65">
        <v>9</v>
      </c>
      <c r="H12" s="65">
        <v>12</v>
      </c>
      <c r="I12" s="65">
        <v>10</v>
      </c>
      <c r="J12" s="63">
        <v>2775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9.5</v>
      </c>
      <c r="P12" s="30">
        <f t="shared" si="2"/>
        <v>12</v>
      </c>
      <c r="Q12" s="30"/>
      <c r="R12" s="30"/>
      <c r="S12" s="71"/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>
        <v>3</v>
      </c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4018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3536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7.1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1062</v>
      </c>
      <c r="D15" s="65">
        <v>4</v>
      </c>
      <c r="E15" s="65">
        <v>4</v>
      </c>
      <c r="F15" s="65">
        <v>3</v>
      </c>
      <c r="G15" s="65">
        <v>3</v>
      </c>
      <c r="H15" s="65">
        <v>3</v>
      </c>
      <c r="I15" s="65">
        <v>3</v>
      </c>
      <c r="J15" s="63">
        <v>839</v>
      </c>
      <c r="K15" s="37">
        <f t="shared" si="4"/>
        <v>75</v>
      </c>
      <c r="L15" s="31">
        <f t="shared" si="3"/>
        <v>3.4</v>
      </c>
      <c r="M15" s="73" t="s">
        <v>27</v>
      </c>
      <c r="N15" s="32">
        <f t="shared" si="5"/>
        <v>3.4782608695652173</v>
      </c>
      <c r="O15" s="64">
        <v>3.5</v>
      </c>
      <c r="P15" s="30">
        <f t="shared" ref="P15" si="6">H15</f>
        <v>3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471</v>
      </c>
      <c r="D16" s="30">
        <v>3</v>
      </c>
      <c r="E16" s="30">
        <v>4</v>
      </c>
      <c r="F16" s="30">
        <v>3</v>
      </c>
      <c r="G16" s="30">
        <v>4</v>
      </c>
      <c r="H16" s="30">
        <v>3</v>
      </c>
      <c r="I16" s="30">
        <v>4</v>
      </c>
      <c r="J16" s="63">
        <v>471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1404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1169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/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1115</v>
      </c>
      <c r="D18" s="65">
        <v>5</v>
      </c>
      <c r="E18" s="65">
        <v>4</v>
      </c>
      <c r="F18" s="65">
        <v>4</v>
      </c>
      <c r="G18" s="65">
        <v>3</v>
      </c>
      <c r="H18" s="65">
        <v>4</v>
      </c>
      <c r="I18" s="65">
        <v>3</v>
      </c>
      <c r="J18" s="63">
        <v>876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6.7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>
        <v>3</v>
      </c>
    </row>
    <row r="19" spans="1:192" ht="21.75" customHeight="1" thickBot="1">
      <c r="A19" s="70" t="s">
        <v>40</v>
      </c>
      <c r="B19" s="63">
        <v>39</v>
      </c>
      <c r="C19" s="63">
        <v>919</v>
      </c>
      <c r="D19" s="65">
        <v>4</v>
      </c>
      <c r="E19" s="65">
        <v>3</v>
      </c>
      <c r="F19" s="65">
        <v>3</v>
      </c>
      <c r="G19" s="65">
        <v>3</v>
      </c>
      <c r="H19" s="65">
        <v>3</v>
      </c>
      <c r="I19" s="65">
        <v>3</v>
      </c>
      <c r="J19" s="63">
        <v>700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5"/>
        <v>10.256410256410255</v>
      </c>
      <c r="O19" s="64">
        <v>12</v>
      </c>
      <c r="P19" s="117">
        <f t="shared" si="7"/>
        <v>3</v>
      </c>
      <c r="Q19" s="30"/>
      <c r="R19" s="30"/>
      <c r="S19" s="71"/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9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13.2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35790</v>
      </c>
      <c r="D22" s="40">
        <f>D9+D10+D11+D12+D13+D14+D15+D16+D17+D18+D19+D20+D21</f>
        <v>130</v>
      </c>
      <c r="E22" s="40">
        <f>E9+E10+E11+E12+E13+E14+E15+E16+E17+E18+E19+E20+E21</f>
        <v>131</v>
      </c>
      <c r="F22" s="40">
        <f>F9+F10+F11+F12+F13+F14+F15+F16+F17+F18+F19+F20+F21</f>
        <v>106</v>
      </c>
      <c r="G22" s="40">
        <f>G21+G20+G19+G18+G17+G16+G15+G14+G13+G12+G11+G10+G9</f>
        <v>110</v>
      </c>
      <c r="H22" s="40">
        <f>H21+H20+H19+H18+H17+H16+H15+H14+H13+H12+H11+H10+H9</f>
        <v>115</v>
      </c>
      <c r="I22" s="40">
        <f>I21+I20+I19+I18+I17+I16+I15+I14+I13+I12+I11+I10+I9</f>
        <v>118</v>
      </c>
      <c r="J22" s="39">
        <f>J21+J20+J19+J18+J17+J16+J15+J14+J13+J12+J11+J10+J9</f>
        <v>31940</v>
      </c>
      <c r="K22" s="37">
        <f t="shared" si="4"/>
        <v>81.538461538461533</v>
      </c>
      <c r="L22" s="31">
        <f>H22*3.4/F22</f>
        <v>3.6886792452830188</v>
      </c>
      <c r="M22" s="41">
        <f>(M9+M10+M11+M12+M14+M15+M16+M17+M18+M19)/10</f>
        <v>3.129</v>
      </c>
      <c r="N22" s="32">
        <f t="shared" si="5"/>
        <v>9.9236641221374047</v>
      </c>
      <c r="O22" s="42">
        <v>9.4</v>
      </c>
      <c r="P22" s="30">
        <f>P21+P20+P19+P18+P17+P16+P15+P14+P13+P12+P11+P10+P9</f>
        <v>115</v>
      </c>
      <c r="Q22" s="30">
        <f t="shared" ref="Q22:U22" si="8">Q21+Q20+Q19+Q18+Q17+Q16+Q15+Q14+Q13+Q12+Q11+Q10+Q9</f>
        <v>1</v>
      </c>
      <c r="R22" s="30">
        <f t="shared" si="8"/>
        <v>0</v>
      </c>
      <c r="S22" s="30">
        <f t="shared" si="8"/>
        <v>6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10900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104722</v>
      </c>
      <c r="D23" s="33">
        <f t="shared" ref="D23:J23" si="9">D22+D8</f>
        <v>387</v>
      </c>
      <c r="E23" s="33">
        <f t="shared" si="9"/>
        <v>381</v>
      </c>
      <c r="F23" s="53">
        <f t="shared" si="9"/>
        <v>350</v>
      </c>
      <c r="G23" s="53">
        <f t="shared" si="9"/>
        <v>346</v>
      </c>
      <c r="H23" s="33">
        <f t="shared" si="9"/>
        <v>388</v>
      </c>
      <c r="I23" s="33">
        <f t="shared" si="9"/>
        <v>377</v>
      </c>
      <c r="J23" s="96">
        <f t="shared" si="9"/>
        <v>106167</v>
      </c>
      <c r="K23" s="97">
        <f t="shared" si="4"/>
        <v>90.439276485788113</v>
      </c>
      <c r="L23" s="31">
        <f>H23*3.4/F23</f>
        <v>3.7691428571428571</v>
      </c>
      <c r="M23" s="54">
        <f>(M8+M22)/2</f>
        <v>3.1844999999999999</v>
      </c>
      <c r="N23" s="55">
        <f>D23/B23*100</f>
        <v>15.357142857142858</v>
      </c>
      <c r="O23" s="55">
        <v>14.7</v>
      </c>
      <c r="P23" s="56">
        <f>P22+P8</f>
        <v>388</v>
      </c>
      <c r="Q23" s="33">
        <f>Q22+Q8</f>
        <v>24</v>
      </c>
      <c r="R23" s="33">
        <f>R22+R8</f>
        <v>4</v>
      </c>
      <c r="S23" s="33">
        <f>S8+S22</f>
        <v>13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20200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6</v>
      </c>
      <c r="E24" s="120"/>
      <c r="F24" s="119">
        <f>F23-G23</f>
        <v>4</v>
      </c>
      <c r="G24" s="120"/>
      <c r="H24" s="121">
        <f>H23-I23</f>
        <v>11</v>
      </c>
      <c r="I24" s="122"/>
      <c r="J24" s="98"/>
      <c r="K24" s="99"/>
      <c r="L24" s="22"/>
      <c r="M24" s="22"/>
      <c r="N24" s="22"/>
      <c r="O24" s="22"/>
      <c r="P24" s="23"/>
      <c r="Q24" s="24" t="s">
        <v>75</v>
      </c>
      <c r="R24" s="24" t="s">
        <v>76</v>
      </c>
      <c r="S24" s="24" t="s">
        <v>77</v>
      </c>
      <c r="T24" s="24" t="s">
        <v>78</v>
      </c>
      <c r="U24" s="24" t="s">
        <v>72</v>
      </c>
      <c r="V24" s="24"/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20120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2023-09-04T04:28:27Z</cp:lastPrinted>
  <dcterms:created xsi:type="dcterms:W3CDTF">2020-08-31T08:55:27Z</dcterms:created>
  <dcterms:modified xsi:type="dcterms:W3CDTF">2023-09-04T04:28:35Z</dcterms:modified>
</cp:coreProperties>
</file>