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<sst xmlns="http://schemas.openxmlformats.org/spreadsheetml/2006/main" count="223" uniqueCount="77">
  <si>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</si>
  <si>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</si>
  <si>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</si>
  <si>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</si>
  <si>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</si>
  <si>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</si>
  <si>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</si>
  <si>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</si>
  <si>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</si>
  <si>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</si>
  <si>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</si>
  <si>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</si>
  <si>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</si>
  <si>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</si>
  <si>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</si>
  <si>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</si>
  <si>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</si>
  <si>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</si>
  <si>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</si>
  <si>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</si>
  <si>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</si>
  <si>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</si>
  <si>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</si>
  <si>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</si>
  <si>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</si>
  <si>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</si>
  <si>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</si>
  <si>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</si>
  <si>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</si>
  <si>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</si>
  <si>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</si>
  <si>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</si>
  <si>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</si>
  <si>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</si>
  <si>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</si>
  <si>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</si>
  <si>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</si>
  <si>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</si>
  <si>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</si>
  <si>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</si>
  <si>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</si>
  <si>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</si>
  <si>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</si>
  <si>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</si>
  <si>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</si>
  <si>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</si>
  <si>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</si>
  <si>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</si>
  <si>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</si>
  <si>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</si>
  <si>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</si>
  <si>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</si>
  <si>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</si>
  <si>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</si>
  <si>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</si>
  <si>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</si>
  <si>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</si>
  <si>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</si>
  <si>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</si>
  <si>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</si>
  <si>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</si>
  <si>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</si>
  <si>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</si>
  <si>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</si>
  <si>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</si>
  <si>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</si>
  <si>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3,65</t>
  </si>
  <si>
    <t>96</t>
  </si>
  <si>
    <t>31</t>
  </si>
  <si>
    <t>143</t>
  </si>
  <si>
    <t>6</t>
  </si>
  <si>
    <t>27</t>
  </si>
  <si>
    <t>43</t>
  </si>
  <si>
    <t>12</t>
  </si>
  <si>
    <t>5</t>
  </si>
  <si>
    <t>37</t>
  </si>
  <si>
    <t>СВОДКА ПО НАДОЮ МОЛОКА ЗА  14.11.2023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</si>
</sst>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U16" sqref="U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110" t="s">
        <v>18</v>
      </c>
      <c r="B6" s="62">
        <v>970</v>
      </c>
      <c r="C6" s="63">
        <v>81702</v>
      </c>
      <c r="D6" s="30">
        <v>245</v>
      </c>
      <c r="E6" s="30">
        <v>230</v>
      </c>
      <c r="F6" s="30">
        <v>240</v>
      </c>
      <c r="G6" s="30">
        <v>214</v>
      </c>
      <c r="H6" s="30">
        <v>262</v>
      </c>
      <c r="I6" s="30">
        <v>248</v>
      </c>
      <c r="J6" s="63">
        <v>88831</v>
      </c>
      <c r="K6" s="111">
        <v>93</v>
      </c>
      <c r="L6" s="31">
        <v>3.9</v>
      </c>
      <c r="M6" s="112" t="s">
        <v>66</v>
      </c>
      <c r="N6" s="32">
        <v>25.3</v>
      </c>
      <c r="O6" s="64">
        <v>24.9</v>
      </c>
      <c r="P6" s="30">
        <f>H6</f>
        <v>262</v>
      </c>
      <c r="Q6" s="81">
        <v>105</v>
      </c>
      <c r="R6" s="113" t="s">
        <v>75</v>
      </c>
      <c r="S6" s="65">
        <v>84</v>
      </c>
      <c r="T6" s="66">
        <v>38</v>
      </c>
      <c r="U6" s="114">
        <v>39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9700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5490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5120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87192</v>
      </c>
      <c r="D8" s="86">
        <f t="shared" si="0"/>
        <v>256</v>
      </c>
      <c r="E8" s="33">
        <f t="shared" si="0"/>
        <v>239</v>
      </c>
      <c r="F8" s="33">
        <f>F6+F7</f>
        <v>249</v>
      </c>
      <c r="G8" s="33">
        <f t="shared" si="0"/>
        <v>222</v>
      </c>
      <c r="H8" s="33">
        <f t="shared" si="0"/>
        <v>272</v>
      </c>
      <c r="I8" s="33">
        <f t="shared" si="0"/>
        <v>257</v>
      </c>
      <c r="J8" s="84">
        <f t="shared" si="0"/>
        <v>93951</v>
      </c>
      <c r="K8" s="87">
        <f>F8/D8*100</f>
        <v>97.265625</v>
      </c>
      <c r="L8" s="31">
        <f>H8*3.4/F8</f>
        <v>3.7140562248995983</v>
      </c>
      <c r="M8" s="88">
        <f>(M6+M7)/2</f>
        <v>3.4</v>
      </c>
      <c r="N8" s="89">
        <f>D8/B8*100</f>
        <v>20.983606557377048</v>
      </c>
      <c r="O8" s="89">
        <v>19.899999999999999</v>
      </c>
      <c r="P8" s="33">
        <f t="shared" ref="P8:U8" si="1">P6+P7</f>
        <v>272</v>
      </c>
      <c r="Q8" s="33">
        <f t="shared" si="1"/>
        <v>105</v>
      </c>
      <c r="R8" s="33">
        <f t="shared" si="1"/>
        <v>37</v>
      </c>
      <c r="S8" s="33">
        <f t="shared" si="1"/>
        <v>88</v>
      </c>
      <c r="T8" s="33">
        <f t="shared" si="1"/>
        <v>38</v>
      </c>
      <c r="U8" s="33">
        <f t="shared" si="1"/>
        <v>39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11400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15656</v>
      </c>
      <c r="D9" s="65">
        <v>27</v>
      </c>
      <c r="E9" s="65">
        <v>38</v>
      </c>
      <c r="F9" s="65">
        <v>17</v>
      </c>
      <c r="G9" s="65">
        <v>31</v>
      </c>
      <c r="H9" s="65">
        <v>20</v>
      </c>
      <c r="I9" s="65">
        <v>33</v>
      </c>
      <c r="J9" s="63">
        <v>13034</v>
      </c>
      <c r="K9" s="37">
        <v>72</v>
      </c>
      <c r="L9" s="31">
        <v>3.8</v>
      </c>
      <c r="M9" s="92">
        <v>3.4</v>
      </c>
      <c r="N9" s="32">
        <v>6.6</v>
      </c>
      <c r="O9" s="64">
        <v>10.199999999999999</v>
      </c>
      <c r="P9" s="30">
        <f t="shared" ref="P9:P12" si="2">H9</f>
        <v>20</v>
      </c>
      <c r="Q9" s="81">
        <v>5</v>
      </c>
      <c r="R9" s="30">
        <v>3</v>
      </c>
      <c r="S9" s="71" t="s">
        <v>70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4650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4536</v>
      </c>
      <c r="D10" s="95">
        <v>8</v>
      </c>
      <c r="E10" s="95">
        <v>6</v>
      </c>
      <c r="F10" s="95">
        <v>7</v>
      </c>
      <c r="G10" s="95">
        <v>5</v>
      </c>
      <c r="H10" s="95">
        <v>8</v>
      </c>
      <c r="I10" s="65">
        <v>5</v>
      </c>
      <c r="J10" s="63">
        <v>4241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96">
        <v>7.1</v>
      </c>
      <c r="P10" s="30">
        <f>H10</f>
        <v>8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8747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8999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9</v>
      </c>
      <c r="R11" s="103"/>
      <c r="S11" s="24" t="s">
        <v>73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4016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3520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74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4932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4332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8</v>
      </c>
      <c r="R14" s="30">
        <v>5</v>
      </c>
      <c r="S14" s="71" t="s">
        <v>74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1279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988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621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621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1721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1447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1395</v>
      </c>
      <c r="D18" s="65">
        <v>3</v>
      </c>
      <c r="E18" s="65">
        <v>3</v>
      </c>
      <c r="F18" s="65">
        <v>3</v>
      </c>
      <c r="G18" s="65">
        <v>2</v>
      </c>
      <c r="H18" s="65">
        <v>3</v>
      </c>
      <c r="I18" s="65">
        <v>2</v>
      </c>
      <c r="J18" s="63">
        <v>1171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5</v>
      </c>
      <c r="O18" s="64">
        <v>5</v>
      </c>
      <c r="P18" s="117">
        <f t="shared" si="7"/>
        <v>3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39</v>
      </c>
      <c r="B19" s="63">
        <v>36</v>
      </c>
      <c r="C19" s="63">
        <v>1196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903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44099</v>
      </c>
      <c r="D22" s="40">
        <f>D9+D10+D11+D12+D13+D14+D15+D16+D17+D18+D19+D20+D21</f>
        <v>90</v>
      </c>
      <c r="E22" s="40">
        <f>E9+E10+E11+E12+E13+E14+E15+E16+E17+E18+E19+E20+E21</f>
        <v>98</v>
      </c>
      <c r="F22" s="40">
        <f>F9+F10+F11+F12+F13+F14+F15+F16+F17+F18+F19+F20+F21</f>
        <v>74</v>
      </c>
      <c r="G22" s="40">
        <f>G21+G20+G19+G18+G17+G16+G15+G14+G13+G12+G11+G10+G9</f>
        <v>82</v>
      </c>
      <c r="H22" s="40">
        <f>H21+H20+H19+H18+H17+H16+H15+H14+H13+H12+H11+H10+H9</f>
        <v>81</v>
      </c>
      <c r="I22" s="40">
        <f>I21+I20+I19+I18+I17+I16+I15+I14+I13+I12+I11+I10+I9</f>
        <v>87</v>
      </c>
      <c r="J22" s="39">
        <f>J21+J20+J19+J18+J17+J16+J15+J14+J13+J12+J11+J10+J9</f>
        <v>39256</v>
      </c>
      <c r="K22" s="37">
        <f t="shared" si="4"/>
        <v>82.222222222222214</v>
      </c>
      <c r="L22" s="31">
        <f>H22*3.4/F22</f>
        <v>3.7216216216216211</v>
      </c>
      <c r="M22" s="41">
        <f>(M9+M10+M11+M12+M14+M15+M16+M17+M18+M19)/10</f>
        <v>3.129</v>
      </c>
      <c r="N22" s="32">
        <f t="shared" si="5"/>
        <v>6.9230769230769234</v>
      </c>
      <c r="O22" s="42">
        <v>7.2</v>
      </c>
      <c r="P22" s="30">
        <f>P21+P20+P19+P18+P17+P16+P15+P14+P13+P12+P11+P10+P9</f>
        <v>81</v>
      </c>
      <c r="Q22" s="30">
        <f t="shared" ref="Q22:U22" si="8">Q21+Q20+Q19+Q18+Q17+Q16+Q15+Q14+Q13+Q12+Q11+Q10+Q9</f>
        <v>29</v>
      </c>
      <c r="R22" s="30">
        <f t="shared" si="8"/>
        <v>8</v>
      </c>
      <c r="S22" s="30">
        <f t="shared" si="8"/>
        <v>28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131291</v>
      </c>
      <c r="D23" s="33">
        <f t="shared" ref="D23:J23" si="9">D22+D8</f>
        <v>346</v>
      </c>
      <c r="E23" s="33">
        <f t="shared" si="9"/>
        <v>337</v>
      </c>
      <c r="F23" s="53">
        <f t="shared" si="9"/>
        <v>323</v>
      </c>
      <c r="G23" s="53">
        <f t="shared" si="9"/>
        <v>304</v>
      </c>
      <c r="H23" s="33">
        <f t="shared" si="9"/>
        <v>353</v>
      </c>
      <c r="I23" s="33">
        <f t="shared" si="9"/>
        <v>344</v>
      </c>
      <c r="J23" s="77">
        <f t="shared" si="9"/>
        <v>133207</v>
      </c>
      <c r="K23" s="78">
        <f t="shared" si="4"/>
        <v>93.352601156069355</v>
      </c>
      <c r="L23" s="31">
        <f>H23*3.4/F23</f>
        <v>3.7157894736842105</v>
      </c>
      <c r="M23" s="54">
        <f>(M8+M22)/2</f>
        <v>3.2645</v>
      </c>
      <c r="N23" s="55">
        <f>D23/B23*100</f>
        <v>13.730158730158731</v>
      </c>
      <c r="O23" s="55">
        <v>13.2</v>
      </c>
      <c r="P23" s="56">
        <f>P22+P8</f>
        <v>353</v>
      </c>
      <c r="Q23" s="33">
        <f>Q22+Q8</f>
        <v>134</v>
      </c>
      <c r="R23" s="33">
        <f>R22+R8</f>
        <v>45</v>
      </c>
      <c r="S23" s="33">
        <f>S8+S22</f>
        <v>116</v>
      </c>
      <c r="T23" s="33">
        <f>T8+T22</f>
        <v>38</v>
      </c>
      <c r="U23" s="33">
        <f>U8+U22</f>
        <v>39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9</v>
      </c>
      <c r="E24" s="120"/>
      <c r="F24" s="119">
        <f>F23-G23</f>
        <v>19</v>
      </c>
      <c r="G24" s="120"/>
      <c r="H24" s="121">
        <f>H23-I23</f>
        <v>9</v>
      </c>
      <c r="I24" s="122"/>
      <c r="J24" s="79"/>
      <c r="K24" s="80"/>
      <c r="L24" s="22"/>
      <c r="M24" s="22"/>
      <c r="N24" s="22"/>
      <c r="O24" s="22"/>
      <c r="P24" s="23"/>
      <c r="Q24" s="24" t="s">
        <v>67</v>
      </c>
      <c r="R24" s="24" t="s">
        <v>68</v>
      </c>
      <c r="S24" s="24" t="s">
        <v>69</v>
      </c>
      <c r="T24" s="24" t="s">
        <v>71</v>
      </c>
      <c r="U24" s="24" t="s">
        <v>72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23270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2023-11-15T03:20:11Z</cp:lastPrinted>
  <dcterms:created xsi:type="dcterms:W3CDTF">2020-08-31T08:55:27Z</dcterms:created>
  <dcterms:modified xsi:type="dcterms:W3CDTF">2023-11-15T03:47:12Z</dcterms:modified>
</cp:coreProperties>
</file>