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N10" i="1"/>
  <c r="K10"/>
  <c r="K11"/>
  <c r="M22"/>
  <c r="DJ8"/>
  <c r="DG8"/>
  <c r="W8"/>
  <c r="U8"/>
  <c r="T8"/>
  <c r="S8"/>
  <c r="R8"/>
  <c r="Q8"/>
  <c r="M8"/>
  <c r="J8"/>
  <c r="I8"/>
  <c r="H8"/>
  <c r="G8"/>
  <c r="F8"/>
  <c r="E8"/>
  <c r="D8"/>
  <c r="C8"/>
  <c r="B8"/>
  <c r="P13"/>
  <c r="K15"/>
  <c r="L15"/>
  <c r="N15"/>
  <c r="P15"/>
  <c r="P20"/>
  <c r="DG22"/>
  <c r="W22"/>
  <c r="Q22"/>
  <c r="R22"/>
  <c r="S22"/>
  <c r="T22"/>
  <c r="U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N20" l="1"/>
  <c r="L20"/>
  <c r="K20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<sst xmlns="http://schemas.openxmlformats.org/spreadsheetml/2006/main" count="232" uniqueCount="85">
  <si>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</si>
  <si>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</si>
  <si>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</si>
  <si>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</si>
  <si>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</si>
  <si>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</si>
  <si>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</si>
  <si>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</si>
  <si>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</si>
  <si>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</si>
  <si>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</si>
  <si>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</si>
  <si>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</si>
  <si>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</si>
  <si>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</si>
  <si>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</si>
  <si>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</si>
  <si>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</si>
  <si>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</si>
  <si>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</si>
  <si>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</si>
  <si>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</si>
  <si>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</si>
  <si>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>кфх Боченков С.В.</t>
  </si>
  <si>
    <t xml:space="preserve"> </t>
  </si>
  <si>
    <t>кфх Ложкин С.В.</t>
  </si>
  <si>
    <t>3,20</t>
  </si>
  <si>
    <t>кфх Алексеенок А.В.</t>
  </si>
  <si>
    <t>кфх Юрьев В.Т.</t>
  </si>
  <si>
    <t>КФХ Кучуков М.Ф.</t>
  </si>
  <si>
    <t>3,00</t>
  </si>
  <si>
    <t>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</si>
  <si>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</si>
  <si>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</si>
  <si>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</si>
  <si>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</si>
  <si>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</si>
  <si>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</si>
  <si>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</si>
  <si>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</si>
  <si>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</si>
  <si>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</si>
  <si>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</si>
  <si>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</si>
  <si>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</si>
  <si>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</si>
  <si>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</si>
  <si>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</si>
  <si>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</si>
  <si>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</si>
  <si>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5</t>
  </si>
  <si>
    <t>8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</si>
  <si>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</si>
  <si>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</si>
  <si>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</si>
  <si>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</si>
  <si>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</si>
  <si>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</si>
  <si>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</si>
  <si>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Надой н/т коров на 01.01. 2023</t>
  </si>
  <si>
    <t>3,0</t>
  </si>
  <si>
    <t>КФХ Бакланова О.В.</t>
  </si>
  <si>
    <t>0-0</t>
  </si>
  <si>
    <t>КФХ Барсумян А.Д.</t>
  </si>
  <si>
    <t>75</t>
  </si>
  <si>
    <t>47</t>
  </si>
  <si>
    <t>37</t>
  </si>
  <si>
    <t>29</t>
  </si>
  <si>
    <t>23</t>
  </si>
  <si>
    <t>6</t>
  </si>
  <si>
    <t>14</t>
  </si>
  <si>
    <t>12</t>
  </si>
  <si>
    <t>26</t>
  </si>
  <si>
    <t>2621</t>
  </si>
  <si>
    <t>10</t>
  </si>
  <si>
    <t>2</t>
  </si>
  <si>
    <t>22</t>
  </si>
  <si>
    <t>9</t>
  </si>
  <si>
    <t>3,40</t>
  </si>
  <si>
    <t>45</t>
  </si>
  <si>
    <t>183</t>
  </si>
  <si>
    <t>175</t>
  </si>
  <si>
    <t>69</t>
  </si>
  <si>
    <t>216</t>
  </si>
  <si>
    <t>СВОДКА ПО НАДОЮ МОЛОКА ЗА 26.01.2023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</si>
</sst>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7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2" fillId="2" borderId="0" xfId="0" applyFont="1" applyFill="1" applyBorder="1" applyAlignment="1">
      <alignment horizontal="center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="85" zoomScaleNormal="75" zoomScaleSheetLayoutView="85" workbookViewId="0">
      <selection activeCell="V9" sqref="V9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8" t="s">
        <v>84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  <c r="AN1" s="118"/>
      <c r="AO1" s="118"/>
      <c r="AP1" s="118"/>
      <c r="AQ1" s="118"/>
      <c r="AR1" s="118"/>
      <c r="AS1" s="118"/>
      <c r="AT1" s="118"/>
      <c r="AU1" s="118"/>
      <c r="AV1" s="118"/>
      <c r="AW1" s="118"/>
      <c r="AX1" s="118"/>
      <c r="AY1" s="118"/>
      <c r="AZ1" s="118"/>
      <c r="BA1" s="118"/>
      <c r="BB1" s="118"/>
      <c r="BC1" s="118"/>
      <c r="BD1" s="118"/>
      <c r="BE1" s="118"/>
      <c r="BF1" s="118"/>
      <c r="BG1" s="118"/>
      <c r="BH1" s="118"/>
      <c r="BI1" s="118"/>
      <c r="BJ1" s="118"/>
      <c r="BK1" s="118"/>
      <c r="BL1" s="118"/>
      <c r="BM1" s="118"/>
      <c r="BN1" s="118"/>
      <c r="BO1" s="118"/>
      <c r="BP1" s="118"/>
      <c r="BQ1" s="118"/>
      <c r="BR1" s="118"/>
      <c r="BS1" s="118"/>
      <c r="BT1" s="118"/>
      <c r="BU1" s="118"/>
      <c r="BV1" s="118"/>
      <c r="BW1" s="118"/>
      <c r="BX1" s="118"/>
      <c r="BY1" s="118"/>
      <c r="BZ1" s="118"/>
      <c r="CA1" s="118"/>
      <c r="CB1" s="118"/>
      <c r="CC1" s="118"/>
      <c r="CD1" s="118"/>
      <c r="CE1" s="118"/>
      <c r="CF1" s="118"/>
      <c r="CG1" s="118"/>
      <c r="CH1" s="118"/>
      <c r="CI1" s="118"/>
      <c r="CJ1" s="118"/>
      <c r="CK1" s="118"/>
      <c r="CL1" s="118"/>
      <c r="CM1" s="118"/>
      <c r="CN1" s="118"/>
      <c r="CO1" s="118"/>
      <c r="CP1" s="118"/>
      <c r="CQ1" s="118"/>
      <c r="CR1" s="118"/>
      <c r="CS1" s="118"/>
      <c r="CT1" s="118"/>
      <c r="CU1" s="118"/>
      <c r="CV1" s="118"/>
      <c r="CW1" s="118"/>
      <c r="CX1" s="118"/>
      <c r="CY1" s="118"/>
      <c r="CZ1" s="118"/>
      <c r="DA1" s="118"/>
      <c r="DB1" s="118"/>
      <c r="DC1" s="118"/>
      <c r="DD1" s="118"/>
      <c r="DE1" s="118"/>
      <c r="DF1" s="118"/>
      <c r="DG1" s="118"/>
      <c r="DH1" s="118"/>
      <c r="DI1" s="118"/>
      <c r="DJ1" s="118"/>
    </row>
    <row r="2" spans="1:192" ht="12.75" customHeight="1">
      <c r="A2" s="119" t="s">
        <v>24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119"/>
      <c r="AR2" s="119"/>
      <c r="AS2" s="119"/>
      <c r="AT2" s="119"/>
      <c r="AU2" s="119"/>
      <c r="AV2" s="119"/>
      <c r="AW2" s="119"/>
      <c r="AX2" s="119"/>
      <c r="AY2" s="119"/>
      <c r="AZ2" s="119"/>
      <c r="BA2" s="119"/>
      <c r="BB2" s="119"/>
      <c r="BC2" s="119"/>
      <c r="BD2" s="119"/>
      <c r="BE2" s="119"/>
      <c r="BF2" s="119"/>
      <c r="BG2" s="119"/>
      <c r="BH2" s="119"/>
      <c r="BI2" s="119"/>
      <c r="BJ2" s="119"/>
      <c r="BK2" s="119"/>
      <c r="BL2" s="119"/>
      <c r="BM2" s="119"/>
      <c r="BN2" s="119"/>
      <c r="BO2" s="119"/>
      <c r="BP2" s="119"/>
      <c r="BQ2" s="119"/>
      <c r="BR2" s="119"/>
      <c r="BS2" s="119"/>
      <c r="BT2" s="119"/>
      <c r="BU2" s="119"/>
      <c r="BV2" s="119"/>
      <c r="BW2" s="119"/>
      <c r="BX2" s="119"/>
      <c r="BY2" s="119"/>
      <c r="BZ2" s="119"/>
      <c r="CA2" s="119"/>
      <c r="CB2" s="119"/>
      <c r="CC2" s="119"/>
      <c r="CD2" s="119"/>
      <c r="CE2" s="119"/>
      <c r="CF2" s="119"/>
      <c r="CG2" s="119"/>
      <c r="CH2" s="119"/>
      <c r="CI2" s="119"/>
      <c r="CJ2" s="119"/>
      <c r="CK2" s="119"/>
      <c r="CL2" s="119"/>
      <c r="CM2" s="119"/>
      <c r="CN2" s="119"/>
      <c r="CO2" s="119"/>
      <c r="CP2" s="119"/>
      <c r="CQ2" s="119"/>
      <c r="CR2" s="119"/>
      <c r="CS2" s="119"/>
      <c r="CT2" s="119"/>
      <c r="CU2" s="119"/>
      <c r="CV2" s="119"/>
      <c r="CW2" s="119"/>
      <c r="CX2" s="119"/>
      <c r="CY2" s="119"/>
      <c r="CZ2" s="119"/>
      <c r="DA2" s="119"/>
      <c r="DB2" s="119"/>
      <c r="DC2" s="119"/>
      <c r="DD2" s="119"/>
      <c r="DE2" s="119"/>
      <c r="DF2" s="119"/>
      <c r="DG2" s="119"/>
      <c r="DH2" s="119"/>
      <c r="DI2" s="119"/>
      <c r="DJ2" s="119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0" t="s">
        <v>0</v>
      </c>
      <c r="B4" s="122" t="s">
        <v>1</v>
      </c>
      <c r="C4" s="124" t="s">
        <v>57</v>
      </c>
      <c r="D4" s="125" t="s">
        <v>2</v>
      </c>
      <c r="E4" s="126"/>
      <c r="F4" s="126"/>
      <c r="G4" s="126"/>
      <c r="H4" s="126"/>
      <c r="I4" s="127"/>
      <c r="J4" s="120" t="s">
        <v>56</v>
      </c>
      <c r="K4" s="128" t="s">
        <v>3</v>
      </c>
      <c r="L4" s="120" t="s">
        <v>4</v>
      </c>
      <c r="M4" s="120" t="s">
        <v>5</v>
      </c>
      <c r="N4" s="135" t="s">
        <v>6</v>
      </c>
      <c r="O4" s="136"/>
      <c r="P4" s="120" t="s">
        <v>42</v>
      </c>
      <c r="Q4" s="143" t="s">
        <v>7</v>
      </c>
      <c r="R4" s="144"/>
      <c r="S4" s="125" t="s">
        <v>8</v>
      </c>
      <c r="T4" s="126"/>
      <c r="U4" s="127"/>
      <c r="V4" s="128" t="s">
        <v>9</v>
      </c>
      <c r="W4" s="145" t="s">
        <v>59</v>
      </c>
      <c r="X4" s="146"/>
      <c r="Y4" s="8" t="s">
        <v>52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1" t="s">
        <v>10</v>
      </c>
      <c r="DH4" s="141" t="s">
        <v>10</v>
      </c>
      <c r="DI4" s="130" t="s">
        <v>11</v>
      </c>
      <c r="DJ4" s="132" t="s">
        <v>47</v>
      </c>
    </row>
    <row r="5" spans="1:192" ht="53.25" customHeight="1" thickBot="1">
      <c r="A5" s="121"/>
      <c r="B5" s="123"/>
      <c r="C5" s="124"/>
      <c r="D5" s="133" t="s">
        <v>53</v>
      </c>
      <c r="E5" s="134"/>
      <c r="F5" s="133" t="s">
        <v>54</v>
      </c>
      <c r="G5" s="134"/>
      <c r="H5" s="133" t="s">
        <v>55</v>
      </c>
      <c r="I5" s="134"/>
      <c r="J5" s="121"/>
      <c r="K5" s="129"/>
      <c r="L5" s="121"/>
      <c r="M5" s="121"/>
      <c r="N5" s="113" t="s">
        <v>58</v>
      </c>
      <c r="O5" s="113" t="s">
        <v>45</v>
      </c>
      <c r="P5" s="121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49</v>
      </c>
      <c r="V5" s="129"/>
      <c r="W5" s="114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2"/>
      <c r="DH5" s="142"/>
      <c r="DI5" s="131"/>
      <c r="DJ5" s="132"/>
    </row>
    <row r="6" spans="1:192" ht="39" customHeight="1" thickBot="1">
      <c r="A6" s="64" t="s">
        <v>18</v>
      </c>
      <c r="B6" s="65">
        <v>950</v>
      </c>
      <c r="C6" s="66">
        <v>6521</v>
      </c>
      <c r="D6" s="32">
        <v>258</v>
      </c>
      <c r="E6" s="32">
        <v>233</v>
      </c>
      <c r="F6" s="32">
        <v>238</v>
      </c>
      <c r="G6" s="32">
        <v>218</v>
      </c>
      <c r="H6" s="32">
        <v>290</v>
      </c>
      <c r="I6" s="32">
        <v>253</v>
      </c>
      <c r="J6" s="66">
        <v>7209</v>
      </c>
      <c r="K6" s="67">
        <v>93</v>
      </c>
      <c r="L6" s="33">
        <v>4.2</v>
      </c>
      <c r="M6" s="68" t="s">
        <v>78</v>
      </c>
      <c r="N6" s="34">
        <v>27.1</v>
      </c>
      <c r="O6" s="69">
        <v>25.9</v>
      </c>
      <c r="P6" s="32">
        <f>H6</f>
        <v>290</v>
      </c>
      <c r="Q6" s="70">
        <v>77</v>
      </c>
      <c r="R6" s="71" t="s">
        <v>72</v>
      </c>
      <c r="S6" s="72">
        <v>142</v>
      </c>
      <c r="T6" s="73">
        <v>28</v>
      </c>
      <c r="U6" s="74">
        <v>107</v>
      </c>
      <c r="V6" s="75"/>
      <c r="W6" s="32">
        <v>336</v>
      </c>
      <c r="X6" s="69">
        <v>29.3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76">
        <v>900</v>
      </c>
      <c r="DH6" s="77"/>
      <c r="DI6" s="78"/>
      <c r="DJ6" s="77"/>
    </row>
    <row r="7" spans="1:192" s="116" customFormat="1" ht="28.5" customHeight="1" thickBot="1">
      <c r="A7" s="64" t="s">
        <v>20</v>
      </c>
      <c r="B7" s="65">
        <v>250</v>
      </c>
      <c r="C7" s="79">
        <v>249</v>
      </c>
      <c r="D7" s="32">
        <v>11</v>
      </c>
      <c r="E7" s="32">
        <v>11</v>
      </c>
      <c r="F7" s="32">
        <v>8</v>
      </c>
      <c r="G7" s="32">
        <v>9</v>
      </c>
      <c r="H7" s="32">
        <v>9</v>
      </c>
      <c r="I7" s="32">
        <v>10</v>
      </c>
      <c r="J7" s="66">
        <v>209</v>
      </c>
      <c r="K7" s="67">
        <v>70</v>
      </c>
      <c r="L7" s="33">
        <v>3.8</v>
      </c>
      <c r="M7" s="68" t="s">
        <v>21</v>
      </c>
      <c r="N7" s="34">
        <f>D7/B7*100</f>
        <v>4.3999999999999995</v>
      </c>
      <c r="O7" s="69">
        <v>4.4000000000000004</v>
      </c>
      <c r="P7" s="32">
        <f>H7</f>
        <v>9</v>
      </c>
      <c r="Q7" s="70">
        <v>16</v>
      </c>
      <c r="R7" s="71"/>
      <c r="S7" s="72">
        <v>8</v>
      </c>
      <c r="T7" s="73"/>
      <c r="U7" s="74"/>
      <c r="V7" s="75"/>
      <c r="W7" s="32">
        <v>26</v>
      </c>
      <c r="X7" s="69">
        <v>15.1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80">
        <v>400</v>
      </c>
      <c r="DH7" s="77"/>
      <c r="DI7" s="78"/>
      <c r="DJ7" s="77"/>
      <c r="DK7" s="115"/>
      <c r="DL7" s="115"/>
      <c r="DM7" s="115"/>
      <c r="DN7" s="115"/>
      <c r="DO7" s="115"/>
      <c r="DP7" s="115"/>
      <c r="DQ7" s="115"/>
      <c r="DR7" s="115"/>
      <c r="DS7" s="115"/>
      <c r="DT7" s="115"/>
      <c r="DU7" s="115"/>
      <c r="DV7" s="115"/>
      <c r="DW7" s="115"/>
      <c r="DX7" s="115"/>
      <c r="DY7" s="115"/>
      <c r="DZ7" s="115"/>
      <c r="EA7" s="115"/>
      <c r="EB7" s="115"/>
      <c r="EC7" s="115"/>
      <c r="ED7" s="115"/>
      <c r="EE7" s="115"/>
      <c r="EF7" s="115"/>
      <c r="EG7" s="115"/>
      <c r="EH7" s="115"/>
      <c r="EI7" s="115"/>
      <c r="EJ7" s="115"/>
      <c r="EK7" s="115"/>
      <c r="EL7" s="115"/>
      <c r="EM7" s="115"/>
      <c r="EN7" s="115"/>
      <c r="EO7" s="115"/>
      <c r="EP7" s="115"/>
      <c r="EQ7" s="115"/>
      <c r="ER7" s="115"/>
      <c r="ES7" s="115"/>
      <c r="ET7" s="115"/>
      <c r="EU7" s="115"/>
      <c r="EV7" s="115"/>
      <c r="EW7" s="115"/>
      <c r="EX7" s="115"/>
      <c r="EY7" s="115"/>
      <c r="EZ7" s="115"/>
      <c r="FA7" s="115"/>
      <c r="FB7" s="115"/>
      <c r="FC7" s="115"/>
      <c r="FD7" s="115"/>
      <c r="FE7" s="115"/>
      <c r="FF7" s="115"/>
      <c r="FG7" s="115"/>
      <c r="FH7" s="115"/>
      <c r="FI7" s="115"/>
      <c r="FJ7" s="115"/>
      <c r="FK7" s="115"/>
      <c r="FL7" s="115"/>
      <c r="FM7" s="115"/>
      <c r="FN7" s="115"/>
      <c r="FO7" s="115"/>
      <c r="FP7" s="115"/>
      <c r="FQ7" s="115"/>
      <c r="FR7" s="115"/>
      <c r="FS7" s="115"/>
      <c r="FT7" s="115"/>
      <c r="FU7" s="115"/>
      <c r="FV7" s="115"/>
      <c r="FW7" s="115"/>
      <c r="FX7" s="115"/>
      <c r="FY7" s="115"/>
      <c r="FZ7" s="115"/>
      <c r="GA7" s="115"/>
      <c r="GB7" s="115"/>
      <c r="GC7" s="115"/>
      <c r="GD7" s="115"/>
      <c r="GE7" s="115"/>
      <c r="GF7" s="115"/>
      <c r="GG7" s="115"/>
      <c r="GH7" s="115"/>
      <c r="GI7" s="115"/>
      <c r="GJ7" s="115"/>
    </row>
    <row r="8" spans="1:192" s="13" customFormat="1" ht="24" customHeight="1" thickBot="1">
      <c r="A8" s="81" t="s">
        <v>22</v>
      </c>
      <c r="B8" s="82">
        <f t="shared" ref="B8:J8" si="0">B6+B7</f>
        <v>1200</v>
      </c>
      <c r="C8" s="83">
        <f t="shared" si="0"/>
        <v>6770</v>
      </c>
      <c r="D8" s="84">
        <f t="shared" si="0"/>
        <v>269</v>
      </c>
      <c r="E8" s="35">
        <f t="shared" si="0"/>
        <v>244</v>
      </c>
      <c r="F8" s="35">
        <f t="shared" si="0"/>
        <v>246</v>
      </c>
      <c r="G8" s="35">
        <f t="shared" si="0"/>
        <v>227</v>
      </c>
      <c r="H8" s="35">
        <f t="shared" si="0"/>
        <v>299</v>
      </c>
      <c r="I8" s="35">
        <f t="shared" si="0"/>
        <v>263</v>
      </c>
      <c r="J8" s="82">
        <f t="shared" si="0"/>
        <v>7418</v>
      </c>
      <c r="K8" s="85">
        <f>F8/D8*100</f>
        <v>91.449814126394045</v>
      </c>
      <c r="L8" s="33">
        <f>H8*3.4/F8</f>
        <v>4.1325203252032523</v>
      </c>
      <c r="M8" s="86">
        <f>(M6+M7)/2</f>
        <v>3.2749999999999999</v>
      </c>
      <c r="N8" s="87">
        <f>D8/B8*100</f>
        <v>22.416666666666664</v>
      </c>
      <c r="O8" s="87">
        <v>21.1</v>
      </c>
      <c r="P8" s="35">
        <f>P6+P7</f>
        <v>299</v>
      </c>
      <c r="Q8" s="35">
        <f>Q7+Q6</f>
        <v>93</v>
      </c>
      <c r="R8" s="35">
        <f>R7+R6</f>
        <v>26</v>
      </c>
      <c r="S8" s="35">
        <f>S7+S6</f>
        <v>150</v>
      </c>
      <c r="T8" s="35">
        <f>T7+T6</f>
        <v>28</v>
      </c>
      <c r="U8" s="35">
        <f>U6+U7</f>
        <v>107</v>
      </c>
      <c r="V8" s="36"/>
      <c r="W8" s="35">
        <f>W6+W7</f>
        <v>362</v>
      </c>
      <c r="X8" s="87">
        <v>22.2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1300</v>
      </c>
      <c r="DH8" s="35" t="e">
        <f>DH6+#REF!+#REF!+DH7</f>
        <v>#REF!</v>
      </c>
      <c r="DI8" s="88" t="e">
        <f>DI6+#REF!+#REF!+DI7</f>
        <v>#REF!</v>
      </c>
      <c r="DJ8" s="73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s="116" customFormat="1" ht="21.75" customHeight="1" thickBot="1">
      <c r="A9" s="89" t="s">
        <v>23</v>
      </c>
      <c r="B9" s="66">
        <v>410</v>
      </c>
      <c r="C9" s="90">
        <v>1101</v>
      </c>
      <c r="D9" s="72">
        <v>43</v>
      </c>
      <c r="E9" s="72">
        <v>45</v>
      </c>
      <c r="F9" s="72">
        <v>32</v>
      </c>
      <c r="G9" s="72">
        <v>35</v>
      </c>
      <c r="H9" s="72">
        <v>37</v>
      </c>
      <c r="I9" s="72">
        <v>39</v>
      </c>
      <c r="J9" s="66">
        <v>945</v>
      </c>
      <c r="K9" s="39">
        <v>76</v>
      </c>
      <c r="L9" s="33">
        <v>3.9</v>
      </c>
      <c r="M9" s="91">
        <v>3.25</v>
      </c>
      <c r="N9" s="34">
        <v>10.4</v>
      </c>
      <c r="O9" s="69">
        <v>11</v>
      </c>
      <c r="P9" s="32">
        <f t="shared" ref="P9:P13" si="1">H9</f>
        <v>37</v>
      </c>
      <c r="Q9" s="70">
        <v>12</v>
      </c>
      <c r="R9" s="32">
        <v>7</v>
      </c>
      <c r="S9" s="92" t="s">
        <v>74</v>
      </c>
      <c r="T9" s="93" t="s">
        <v>70</v>
      </c>
      <c r="U9" s="111" t="s">
        <v>67</v>
      </c>
      <c r="V9" s="75"/>
      <c r="W9" s="92" t="s">
        <v>64</v>
      </c>
      <c r="X9" s="69">
        <v>21.7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80">
        <v>300</v>
      </c>
      <c r="DH9" s="77"/>
      <c r="DI9" s="78"/>
      <c r="DJ9" s="30"/>
      <c r="DK9" s="115"/>
      <c r="DL9" s="117"/>
      <c r="DM9" s="115"/>
      <c r="DN9" s="115"/>
      <c r="DO9" s="115"/>
      <c r="DP9" s="115"/>
      <c r="DQ9" s="115"/>
      <c r="DR9" s="115"/>
      <c r="DS9" s="115"/>
      <c r="DT9" s="115"/>
      <c r="DU9" s="115"/>
      <c r="DV9" s="115"/>
      <c r="DW9" s="115"/>
      <c r="DX9" s="115"/>
      <c r="DY9" s="115"/>
      <c r="DZ9" s="115"/>
      <c r="EA9" s="115"/>
      <c r="EB9" s="115"/>
      <c r="EC9" s="115"/>
      <c r="ED9" s="115"/>
      <c r="EE9" s="115"/>
      <c r="EF9" s="115"/>
      <c r="EG9" s="115"/>
      <c r="EH9" s="115"/>
      <c r="EI9" s="115"/>
      <c r="EJ9" s="115"/>
      <c r="EK9" s="115"/>
      <c r="EL9" s="115"/>
      <c r="EM9" s="115"/>
      <c r="EN9" s="115"/>
      <c r="EO9" s="115"/>
      <c r="EP9" s="115"/>
      <c r="EQ9" s="115"/>
      <c r="ER9" s="115"/>
      <c r="ES9" s="115"/>
      <c r="ET9" s="115"/>
      <c r="EU9" s="115"/>
      <c r="EV9" s="115"/>
      <c r="EW9" s="115"/>
      <c r="EX9" s="115"/>
      <c r="EY9" s="115"/>
      <c r="EZ9" s="115"/>
      <c r="FA9" s="115"/>
      <c r="FB9" s="115"/>
      <c r="FC9" s="115"/>
      <c r="FD9" s="115"/>
      <c r="FE9" s="115"/>
      <c r="FF9" s="115"/>
      <c r="FG9" s="115"/>
      <c r="FH9" s="115"/>
      <c r="FI9" s="115"/>
      <c r="FJ9" s="115"/>
      <c r="FK9" s="115"/>
      <c r="FL9" s="115"/>
      <c r="FM9" s="115"/>
      <c r="FN9" s="115"/>
      <c r="FO9" s="115"/>
      <c r="FP9" s="115"/>
      <c r="FQ9" s="115"/>
      <c r="FR9" s="115"/>
      <c r="FS9" s="115"/>
      <c r="FT9" s="115"/>
      <c r="FU9" s="115"/>
      <c r="FV9" s="115"/>
      <c r="FW9" s="115"/>
      <c r="FX9" s="115"/>
      <c r="FY9" s="115"/>
      <c r="FZ9" s="115"/>
      <c r="GA9" s="115"/>
      <c r="GB9" s="115"/>
      <c r="GC9" s="115"/>
      <c r="GD9" s="115"/>
      <c r="GE9" s="115"/>
      <c r="GF9" s="115"/>
      <c r="GG9" s="115"/>
      <c r="GH9" s="115"/>
      <c r="GI9" s="115"/>
      <c r="GJ9" s="115"/>
    </row>
    <row r="10" spans="1:192" s="116" customFormat="1" ht="21.75" customHeight="1" thickBot="1">
      <c r="A10" s="89" t="s">
        <v>35</v>
      </c>
      <c r="B10" s="90">
        <v>115</v>
      </c>
      <c r="C10" s="90">
        <v>266</v>
      </c>
      <c r="D10" s="94">
        <v>11</v>
      </c>
      <c r="E10" s="94">
        <v>10</v>
      </c>
      <c r="F10" s="94">
        <v>10</v>
      </c>
      <c r="G10" s="94">
        <v>9</v>
      </c>
      <c r="H10" s="94">
        <v>11</v>
      </c>
      <c r="I10" s="72">
        <v>10</v>
      </c>
      <c r="J10" s="66">
        <v>266</v>
      </c>
      <c r="K10" s="39">
        <f>F10/D10*100</f>
        <v>90.909090909090907</v>
      </c>
      <c r="L10" s="33">
        <v>3.8</v>
      </c>
      <c r="M10" s="95" t="s">
        <v>33</v>
      </c>
      <c r="N10" s="34">
        <f>D10/B10*100</f>
        <v>9.5652173913043477</v>
      </c>
      <c r="O10" s="96">
        <v>16.899999999999999</v>
      </c>
      <c r="P10" s="32">
        <f>H10</f>
        <v>11</v>
      </c>
      <c r="Q10" s="97">
        <v>4</v>
      </c>
      <c r="R10" s="98"/>
      <c r="S10" s="26" t="s">
        <v>71</v>
      </c>
      <c r="T10" s="99" t="s">
        <v>51</v>
      </c>
      <c r="U10" s="100" t="s">
        <v>51</v>
      </c>
      <c r="V10" s="75"/>
      <c r="W10" s="26" t="s">
        <v>65</v>
      </c>
      <c r="X10" s="101">
        <v>20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80"/>
      <c r="DH10" s="77"/>
      <c r="DI10" s="78"/>
      <c r="DJ10" s="30"/>
      <c r="DK10" s="115"/>
      <c r="DL10" s="115"/>
      <c r="DM10" s="115"/>
      <c r="DN10" s="115"/>
      <c r="DO10" s="115"/>
      <c r="DP10" s="115"/>
      <c r="DQ10" s="115"/>
      <c r="DR10" s="115"/>
      <c r="DS10" s="115"/>
      <c r="DT10" s="115"/>
      <c r="DU10" s="115"/>
      <c r="DV10" s="115"/>
      <c r="DW10" s="115"/>
      <c r="DX10" s="115"/>
      <c r="DY10" s="115"/>
      <c r="DZ10" s="115"/>
      <c r="EA10" s="115"/>
      <c r="EB10" s="115"/>
      <c r="EC10" s="115"/>
      <c r="ED10" s="115"/>
      <c r="EE10" s="115"/>
      <c r="EF10" s="115"/>
      <c r="EG10" s="115"/>
      <c r="EH10" s="115"/>
      <c r="EI10" s="115"/>
      <c r="EJ10" s="115"/>
      <c r="EK10" s="115"/>
      <c r="EL10" s="115"/>
      <c r="EM10" s="115"/>
      <c r="EN10" s="115"/>
      <c r="EO10" s="115"/>
      <c r="EP10" s="115"/>
      <c r="EQ10" s="115"/>
      <c r="ER10" s="115"/>
      <c r="ES10" s="115"/>
      <c r="ET10" s="115"/>
      <c r="EU10" s="115"/>
      <c r="EV10" s="115"/>
      <c r="EW10" s="115"/>
      <c r="EX10" s="115"/>
      <c r="EY10" s="115"/>
      <c r="EZ10" s="115"/>
      <c r="FA10" s="115"/>
      <c r="FB10" s="115"/>
      <c r="FC10" s="115"/>
      <c r="FD10" s="115"/>
      <c r="FE10" s="115"/>
      <c r="FF10" s="115"/>
      <c r="FG10" s="115"/>
      <c r="FH10" s="115"/>
      <c r="FI10" s="115"/>
      <c r="FJ10" s="115"/>
      <c r="FK10" s="115"/>
      <c r="FL10" s="115"/>
      <c r="FM10" s="115"/>
      <c r="FN10" s="115"/>
      <c r="FO10" s="115"/>
      <c r="FP10" s="115"/>
      <c r="FQ10" s="115"/>
      <c r="FR10" s="115"/>
      <c r="FS10" s="115"/>
      <c r="FT10" s="115"/>
      <c r="FU10" s="115"/>
      <c r="FV10" s="115"/>
      <c r="FW10" s="115"/>
      <c r="FX10" s="115"/>
      <c r="FY10" s="115"/>
      <c r="FZ10" s="115"/>
      <c r="GA10" s="115"/>
      <c r="GB10" s="115"/>
      <c r="GC10" s="115"/>
      <c r="GD10" s="115"/>
      <c r="GE10" s="115"/>
      <c r="GF10" s="115"/>
      <c r="GG10" s="115"/>
      <c r="GH10" s="115"/>
      <c r="GI10" s="115"/>
      <c r="GJ10" s="115"/>
    </row>
    <row r="11" spans="1:192" s="116" customFormat="1" ht="22.5" customHeight="1" thickBot="1">
      <c r="A11" s="102" t="s">
        <v>25</v>
      </c>
      <c r="B11" s="90">
        <v>136</v>
      </c>
      <c r="C11" s="90">
        <v>621</v>
      </c>
      <c r="D11" s="94">
        <v>23</v>
      </c>
      <c r="E11" s="94">
        <v>18</v>
      </c>
      <c r="F11" s="94">
        <v>20</v>
      </c>
      <c r="G11" s="94">
        <v>14</v>
      </c>
      <c r="H11" s="94">
        <v>21</v>
      </c>
      <c r="I11" s="72">
        <v>15</v>
      </c>
      <c r="J11" s="66">
        <v>567</v>
      </c>
      <c r="K11" s="39">
        <f>F11/D11*100</f>
        <v>86.956521739130437</v>
      </c>
      <c r="L11" s="33">
        <f t="shared" ref="L11:L19" si="2">H11*3.4/F11</f>
        <v>3.5699999999999994</v>
      </c>
      <c r="M11" s="95" t="s">
        <v>26</v>
      </c>
      <c r="N11" s="34">
        <f t="shared" ref="N11:N22" si="3">D11/B11*100</f>
        <v>16.911764705882355</v>
      </c>
      <c r="O11" s="69">
        <v>15.1</v>
      </c>
      <c r="P11" s="32">
        <f t="shared" si="1"/>
        <v>21</v>
      </c>
      <c r="Q11" s="103">
        <v>16</v>
      </c>
      <c r="R11" s="103">
        <v>3</v>
      </c>
      <c r="S11" s="26" t="s">
        <v>71</v>
      </c>
      <c r="T11" s="99" t="s">
        <v>75</v>
      </c>
      <c r="U11" s="99" t="s">
        <v>76</v>
      </c>
      <c r="V11" s="26"/>
      <c r="W11" s="26" t="s">
        <v>66</v>
      </c>
      <c r="X11" s="101">
        <v>24.8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4"/>
      <c r="DG11" s="105">
        <v>500</v>
      </c>
      <c r="DH11" s="106"/>
      <c r="DI11" s="78"/>
      <c r="DJ11" s="30">
        <v>0</v>
      </c>
      <c r="DK11" s="115"/>
      <c r="DL11" s="115"/>
      <c r="DM11" s="115"/>
      <c r="DN11" s="115"/>
      <c r="DO11" s="115"/>
      <c r="DP11" s="115"/>
      <c r="DQ11" s="115"/>
      <c r="DR11" s="115"/>
      <c r="DS11" s="115"/>
      <c r="DT11" s="115"/>
      <c r="DU11" s="115"/>
      <c r="DV11" s="115"/>
      <c r="DW11" s="115"/>
      <c r="DX11" s="115"/>
      <c r="DY11" s="115"/>
      <c r="DZ11" s="115"/>
      <c r="EA11" s="115"/>
      <c r="EB11" s="115"/>
      <c r="EC11" s="115"/>
      <c r="ED11" s="115"/>
      <c r="EE11" s="115"/>
      <c r="EF11" s="115"/>
      <c r="EG11" s="115"/>
      <c r="EH11" s="115"/>
      <c r="EI11" s="115"/>
      <c r="EJ11" s="115"/>
      <c r="EK11" s="115"/>
      <c r="EL11" s="115"/>
      <c r="EM11" s="115"/>
      <c r="EN11" s="115"/>
      <c r="EO11" s="115"/>
      <c r="EP11" s="115"/>
      <c r="EQ11" s="115"/>
      <c r="ER11" s="115"/>
      <c r="ES11" s="115"/>
      <c r="ET11" s="115"/>
      <c r="EU11" s="115"/>
      <c r="EV11" s="115"/>
      <c r="EW11" s="115"/>
      <c r="EX11" s="115"/>
      <c r="EY11" s="115"/>
      <c r="EZ11" s="115"/>
      <c r="FA11" s="115"/>
      <c r="FB11" s="115"/>
      <c r="FC11" s="115"/>
      <c r="FD11" s="115"/>
      <c r="FE11" s="115"/>
      <c r="FF11" s="115"/>
      <c r="FG11" s="115"/>
      <c r="FH11" s="115"/>
      <c r="FI11" s="115"/>
      <c r="FJ11" s="115"/>
      <c r="FK11" s="115"/>
      <c r="FL11" s="115"/>
      <c r="FM11" s="115"/>
      <c r="FN11" s="115"/>
      <c r="FO11" s="115"/>
      <c r="FP11" s="115"/>
      <c r="FQ11" s="115"/>
      <c r="FR11" s="115"/>
      <c r="FS11" s="115"/>
      <c r="FT11" s="115"/>
      <c r="FU11" s="115"/>
      <c r="FV11" s="115"/>
      <c r="FW11" s="115"/>
      <c r="FX11" s="115"/>
      <c r="FY11" s="115"/>
      <c r="FZ11" s="115"/>
      <c r="GA11" s="115"/>
      <c r="GB11" s="115"/>
      <c r="GC11" s="115"/>
      <c r="GD11" s="115"/>
      <c r="GE11" s="115"/>
      <c r="GF11" s="115"/>
      <c r="GG11" s="115"/>
      <c r="GH11" s="115"/>
      <c r="GI11" s="115"/>
      <c r="GJ11" s="115"/>
    </row>
    <row r="12" spans="1:192" s="116" customFormat="1" ht="24" customHeight="1" thickBot="1">
      <c r="A12" s="89" t="s">
        <v>27</v>
      </c>
      <c r="B12" s="66">
        <v>105</v>
      </c>
      <c r="C12" s="66">
        <v>210</v>
      </c>
      <c r="D12" s="72">
        <v>10</v>
      </c>
      <c r="E12" s="72">
        <v>10</v>
      </c>
      <c r="F12" s="72">
        <v>8</v>
      </c>
      <c r="G12" s="72">
        <v>8</v>
      </c>
      <c r="H12" s="72">
        <v>9</v>
      </c>
      <c r="I12" s="72">
        <v>9</v>
      </c>
      <c r="J12" s="66">
        <v>184</v>
      </c>
      <c r="K12" s="39">
        <f t="shared" ref="K12:K23" si="4">F12/D12*100</f>
        <v>80</v>
      </c>
      <c r="L12" s="33">
        <f t="shared" si="2"/>
        <v>3.8249999999999997</v>
      </c>
      <c r="M12" s="95" t="s">
        <v>19</v>
      </c>
      <c r="N12" s="34">
        <f t="shared" si="3"/>
        <v>9.5238095238095237</v>
      </c>
      <c r="O12" s="69">
        <v>10</v>
      </c>
      <c r="P12" s="32">
        <f t="shared" si="1"/>
        <v>9</v>
      </c>
      <c r="Q12" s="32">
        <v>4</v>
      </c>
      <c r="R12" s="32"/>
      <c r="S12" s="92" t="s">
        <v>50</v>
      </c>
      <c r="T12" s="93"/>
      <c r="U12" s="93"/>
      <c r="V12" s="92"/>
      <c r="W12" s="92" t="s">
        <v>67</v>
      </c>
      <c r="X12" s="69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80"/>
      <c r="DH12" s="77"/>
      <c r="DI12" s="78"/>
      <c r="DJ12" s="30"/>
      <c r="DK12" s="115"/>
      <c r="DL12" s="115"/>
      <c r="DM12" s="115"/>
      <c r="DN12" s="115"/>
      <c r="DO12" s="115"/>
      <c r="DP12" s="115"/>
      <c r="DQ12" s="115"/>
      <c r="DR12" s="115"/>
      <c r="DS12" s="115"/>
      <c r="DT12" s="115"/>
      <c r="DU12" s="115"/>
      <c r="DV12" s="115"/>
      <c r="DW12" s="115"/>
      <c r="DX12" s="115"/>
      <c r="DY12" s="115"/>
      <c r="DZ12" s="115"/>
      <c r="EA12" s="115"/>
      <c r="EB12" s="115"/>
      <c r="EC12" s="115"/>
      <c r="ED12" s="115"/>
      <c r="EE12" s="115"/>
      <c r="EF12" s="115"/>
      <c r="EG12" s="115"/>
      <c r="EH12" s="115"/>
      <c r="EI12" s="115"/>
      <c r="EJ12" s="115"/>
      <c r="EK12" s="115"/>
      <c r="EL12" s="115"/>
      <c r="EM12" s="115"/>
      <c r="EN12" s="115"/>
      <c r="EO12" s="115"/>
      <c r="EP12" s="115"/>
      <c r="EQ12" s="115"/>
      <c r="ER12" s="115"/>
      <c r="ES12" s="115"/>
      <c r="ET12" s="115"/>
      <c r="EU12" s="115"/>
      <c r="EV12" s="115"/>
      <c r="EW12" s="115"/>
      <c r="EX12" s="115"/>
      <c r="EY12" s="115"/>
      <c r="EZ12" s="115"/>
      <c r="FA12" s="115"/>
      <c r="FB12" s="115"/>
      <c r="FC12" s="115"/>
      <c r="FD12" s="115"/>
      <c r="FE12" s="115"/>
      <c r="FF12" s="115"/>
      <c r="FG12" s="115"/>
      <c r="FH12" s="115"/>
      <c r="FI12" s="115"/>
      <c r="FJ12" s="115"/>
      <c r="FK12" s="115"/>
      <c r="FL12" s="115"/>
      <c r="FM12" s="115"/>
      <c r="FN12" s="115"/>
      <c r="FO12" s="115"/>
      <c r="FP12" s="115"/>
      <c r="FQ12" s="115"/>
      <c r="FR12" s="115"/>
      <c r="FS12" s="115"/>
      <c r="FT12" s="115"/>
      <c r="FU12" s="115"/>
      <c r="FV12" s="115"/>
      <c r="FW12" s="115"/>
      <c r="FX12" s="115"/>
      <c r="FY12" s="115"/>
      <c r="FZ12" s="115"/>
      <c r="GA12" s="115"/>
      <c r="GB12" s="115"/>
      <c r="GC12" s="115"/>
      <c r="GD12" s="115"/>
      <c r="GE12" s="115"/>
      <c r="GF12" s="115"/>
      <c r="GG12" s="115"/>
      <c r="GH12" s="115"/>
      <c r="GI12" s="115"/>
      <c r="GJ12" s="115"/>
    </row>
    <row r="13" spans="1:192" ht="24.75" hidden="1" customHeight="1" thickBot="1">
      <c r="A13" s="89" t="s">
        <v>28</v>
      </c>
      <c r="B13" s="66"/>
      <c r="C13" s="66"/>
      <c r="D13" s="72"/>
      <c r="E13" s="72">
        <v>3</v>
      </c>
      <c r="F13" s="72"/>
      <c r="G13" s="72">
        <v>2</v>
      </c>
      <c r="H13" s="72"/>
      <c r="I13" s="72">
        <v>2</v>
      </c>
      <c r="J13" s="66"/>
      <c r="K13" s="39"/>
      <c r="L13" s="33"/>
      <c r="M13" s="95"/>
      <c r="N13" s="34"/>
      <c r="O13" s="69">
        <v>5.7</v>
      </c>
      <c r="P13" s="32">
        <f t="shared" si="1"/>
        <v>0</v>
      </c>
      <c r="Q13" s="32"/>
      <c r="R13" s="32"/>
      <c r="S13" s="92"/>
      <c r="T13" s="93"/>
      <c r="U13" s="93"/>
      <c r="V13" s="92" t="s">
        <v>24</v>
      </c>
      <c r="W13" s="92" t="s">
        <v>31</v>
      </c>
      <c r="X13" s="69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80"/>
      <c r="DH13" s="107"/>
      <c r="DI13" s="108"/>
      <c r="DJ13" s="30"/>
      <c r="DN13" s="112"/>
    </row>
    <row r="14" spans="1:192" s="116" customFormat="1" ht="24.75" customHeight="1" thickBot="1">
      <c r="A14" s="89" t="s">
        <v>29</v>
      </c>
      <c r="B14" s="66">
        <v>215</v>
      </c>
      <c r="C14" s="66">
        <v>322</v>
      </c>
      <c r="D14" s="72">
        <v>13</v>
      </c>
      <c r="E14" s="72">
        <v>11</v>
      </c>
      <c r="F14" s="72">
        <v>10</v>
      </c>
      <c r="G14" s="72">
        <v>8</v>
      </c>
      <c r="H14" s="72">
        <v>10</v>
      </c>
      <c r="I14" s="72">
        <v>9</v>
      </c>
      <c r="J14" s="66">
        <v>260</v>
      </c>
      <c r="K14" s="39">
        <f t="shared" si="4"/>
        <v>76.923076923076934</v>
      </c>
      <c r="L14" s="33">
        <f>H14*3.4/F14</f>
        <v>3.4</v>
      </c>
      <c r="M14" s="95" t="s">
        <v>30</v>
      </c>
      <c r="N14" s="34">
        <f>D14/B14*100</f>
        <v>6.0465116279069768</v>
      </c>
      <c r="O14" s="69">
        <v>5.7</v>
      </c>
      <c r="P14" s="32">
        <f>H14</f>
        <v>10</v>
      </c>
      <c r="Q14" s="32">
        <v>13</v>
      </c>
      <c r="R14" s="32"/>
      <c r="S14" s="92" t="s">
        <v>77</v>
      </c>
      <c r="T14" s="93"/>
      <c r="U14" s="93" t="s">
        <v>51</v>
      </c>
      <c r="V14" s="92"/>
      <c r="W14" s="92" t="s">
        <v>68</v>
      </c>
      <c r="X14" s="69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80"/>
      <c r="DH14" s="107"/>
      <c r="DI14" s="108"/>
      <c r="DJ14" s="30"/>
      <c r="DK14" s="115"/>
      <c r="DL14" s="115"/>
      <c r="DM14" s="115"/>
      <c r="DN14" s="115"/>
      <c r="DO14" s="115"/>
      <c r="DP14" s="115"/>
      <c r="DQ14" s="115"/>
      <c r="DR14" s="115"/>
      <c r="DS14" s="115"/>
      <c r="DT14" s="115"/>
      <c r="DU14" s="115"/>
      <c r="DV14" s="115"/>
      <c r="DW14" s="115"/>
      <c r="DX14" s="115"/>
      <c r="DY14" s="115"/>
      <c r="DZ14" s="115"/>
      <c r="EA14" s="115"/>
      <c r="EB14" s="115"/>
      <c r="EC14" s="115"/>
      <c r="ED14" s="115"/>
      <c r="EE14" s="115"/>
      <c r="EF14" s="115"/>
      <c r="EG14" s="115"/>
      <c r="EH14" s="115"/>
      <c r="EI14" s="115"/>
      <c r="EJ14" s="115"/>
      <c r="EK14" s="115"/>
      <c r="EL14" s="115"/>
      <c r="EM14" s="115"/>
      <c r="EN14" s="115"/>
      <c r="EO14" s="115"/>
      <c r="EP14" s="115"/>
      <c r="EQ14" s="115"/>
      <c r="ER14" s="115"/>
      <c r="ES14" s="115"/>
      <c r="ET14" s="115"/>
      <c r="EU14" s="115"/>
      <c r="EV14" s="115"/>
      <c r="EW14" s="115"/>
      <c r="EX14" s="115"/>
      <c r="EY14" s="115"/>
      <c r="EZ14" s="115"/>
      <c r="FA14" s="115"/>
      <c r="FB14" s="115"/>
      <c r="FC14" s="115"/>
      <c r="FD14" s="115"/>
      <c r="FE14" s="115"/>
      <c r="FF14" s="115"/>
      <c r="FG14" s="115"/>
      <c r="FH14" s="115"/>
      <c r="FI14" s="115"/>
      <c r="FJ14" s="115"/>
      <c r="FK14" s="115"/>
      <c r="FL14" s="115"/>
      <c r="FM14" s="115"/>
      <c r="FN14" s="115"/>
      <c r="FO14" s="115"/>
      <c r="FP14" s="115"/>
      <c r="FQ14" s="115"/>
      <c r="FR14" s="115"/>
      <c r="FS14" s="115"/>
      <c r="FT14" s="115"/>
      <c r="FU14" s="115"/>
      <c r="FV14" s="115"/>
      <c r="FW14" s="115"/>
      <c r="FX14" s="115"/>
      <c r="FY14" s="115"/>
      <c r="FZ14" s="115"/>
      <c r="GA14" s="115"/>
      <c r="GB14" s="115"/>
      <c r="GC14" s="115"/>
      <c r="GD14" s="115"/>
      <c r="GE14" s="115"/>
      <c r="GF14" s="115"/>
      <c r="GG14" s="115"/>
      <c r="GH14" s="115"/>
      <c r="GI14" s="115"/>
      <c r="GJ14" s="115"/>
    </row>
    <row r="15" spans="1:192" s="116" customFormat="1" ht="31.5" customHeight="1" thickBot="1">
      <c r="A15" s="89" t="s">
        <v>48</v>
      </c>
      <c r="B15" s="66">
        <v>115</v>
      </c>
      <c r="C15" s="66">
        <v>26</v>
      </c>
      <c r="D15" s="72">
        <v>1</v>
      </c>
      <c r="E15" s="72">
        <v>3</v>
      </c>
      <c r="F15" s="72">
        <v>1</v>
      </c>
      <c r="G15" s="72">
        <v>2</v>
      </c>
      <c r="H15" s="72">
        <v>1</v>
      </c>
      <c r="I15" s="72">
        <v>2</v>
      </c>
      <c r="J15" s="66">
        <v>26</v>
      </c>
      <c r="K15" s="39">
        <f t="shared" si="4"/>
        <v>100</v>
      </c>
      <c r="L15" s="33">
        <f t="shared" si="2"/>
        <v>3.4</v>
      </c>
      <c r="M15" s="95" t="s">
        <v>30</v>
      </c>
      <c r="N15" s="34">
        <f t="shared" si="3"/>
        <v>0.86956521739130432</v>
      </c>
      <c r="O15" s="69">
        <v>2.6</v>
      </c>
      <c r="P15" s="32">
        <f t="shared" ref="P15" si="5">H15</f>
        <v>1</v>
      </c>
      <c r="Q15" s="32"/>
      <c r="R15" s="32"/>
      <c r="S15" s="92"/>
      <c r="T15" s="93"/>
      <c r="U15" s="93"/>
      <c r="V15" s="92"/>
      <c r="W15" s="92" t="s">
        <v>69</v>
      </c>
      <c r="X15" s="69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80"/>
      <c r="DH15" s="107"/>
      <c r="DI15" s="108"/>
      <c r="DJ15" s="30"/>
      <c r="DK15" s="115"/>
      <c r="DL15" s="115"/>
      <c r="DM15" s="115"/>
      <c r="DN15" s="115"/>
      <c r="DO15" s="115"/>
      <c r="DP15" s="115"/>
      <c r="DQ15" s="115"/>
      <c r="DR15" s="115"/>
      <c r="DS15" s="115"/>
      <c r="DT15" s="115"/>
      <c r="DU15" s="115"/>
      <c r="DV15" s="115"/>
      <c r="DW15" s="115"/>
      <c r="DX15" s="115"/>
      <c r="DY15" s="115"/>
      <c r="DZ15" s="115"/>
      <c r="EA15" s="115"/>
      <c r="EB15" s="115"/>
      <c r="EC15" s="115"/>
      <c r="ED15" s="115"/>
      <c r="EE15" s="115"/>
      <c r="EF15" s="115"/>
      <c r="EG15" s="115"/>
      <c r="EH15" s="115"/>
      <c r="EI15" s="115"/>
      <c r="EJ15" s="115"/>
      <c r="EK15" s="115"/>
      <c r="EL15" s="115"/>
      <c r="EM15" s="115"/>
      <c r="EN15" s="115"/>
      <c r="EO15" s="115"/>
      <c r="EP15" s="115"/>
      <c r="EQ15" s="115"/>
      <c r="ER15" s="115"/>
      <c r="ES15" s="115"/>
      <c r="ET15" s="115"/>
      <c r="EU15" s="115"/>
      <c r="EV15" s="115"/>
      <c r="EW15" s="115"/>
      <c r="EX15" s="115"/>
      <c r="EY15" s="115"/>
      <c r="EZ15" s="115"/>
      <c r="FA15" s="115"/>
      <c r="FB15" s="115"/>
      <c r="FC15" s="115"/>
      <c r="FD15" s="115"/>
      <c r="FE15" s="115"/>
      <c r="FF15" s="115"/>
      <c r="FG15" s="115"/>
      <c r="FH15" s="115"/>
      <c r="FI15" s="115"/>
      <c r="FJ15" s="115"/>
      <c r="FK15" s="115"/>
      <c r="FL15" s="115"/>
      <c r="FM15" s="115"/>
      <c r="FN15" s="115"/>
      <c r="FO15" s="115"/>
      <c r="FP15" s="115"/>
      <c r="FQ15" s="115"/>
      <c r="FR15" s="115"/>
      <c r="FS15" s="115"/>
      <c r="FT15" s="115"/>
      <c r="FU15" s="115"/>
      <c r="FV15" s="115"/>
      <c r="FW15" s="115"/>
      <c r="FX15" s="115"/>
      <c r="FY15" s="115"/>
      <c r="FZ15" s="115"/>
      <c r="GA15" s="115"/>
      <c r="GB15" s="115"/>
      <c r="GC15" s="115"/>
      <c r="GD15" s="115"/>
      <c r="GE15" s="115"/>
      <c r="GF15" s="115"/>
      <c r="GG15" s="115"/>
      <c r="GH15" s="115"/>
      <c r="GI15" s="115"/>
      <c r="GJ15" s="115"/>
    </row>
    <row r="16" spans="1:192" ht="20.25" hidden="1" customHeight="1" thickBot="1">
      <c r="A16" s="89" t="s">
        <v>61</v>
      </c>
      <c r="B16" s="65"/>
      <c r="C16" s="65"/>
      <c r="D16" s="32"/>
      <c r="E16" s="32">
        <v>3</v>
      </c>
      <c r="F16" s="32"/>
      <c r="G16" s="32">
        <v>2</v>
      </c>
      <c r="H16" s="32"/>
      <c r="I16" s="32">
        <v>2</v>
      </c>
      <c r="J16" s="66"/>
      <c r="K16" s="39"/>
      <c r="L16" s="33"/>
      <c r="M16" s="95"/>
      <c r="N16" s="34"/>
      <c r="O16" s="69">
        <v>2</v>
      </c>
      <c r="P16" s="109">
        <f t="shared" ref="P16:P19" si="6">H16</f>
        <v>0</v>
      </c>
      <c r="Q16" s="32"/>
      <c r="R16" s="92"/>
      <c r="S16" s="72"/>
      <c r="T16" s="73"/>
      <c r="U16" s="93"/>
      <c r="V16" s="92"/>
      <c r="W16" s="32"/>
      <c r="X16" s="69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110"/>
      <c r="DG16" s="80"/>
      <c r="DH16" s="107"/>
      <c r="DI16" s="108"/>
      <c r="DJ16" s="30"/>
    </row>
    <row r="17" spans="1:192" s="116" customFormat="1" ht="27.75" customHeight="1" thickBot="1">
      <c r="A17" s="89" t="s">
        <v>32</v>
      </c>
      <c r="B17" s="66">
        <v>104</v>
      </c>
      <c r="C17" s="66">
        <v>52</v>
      </c>
      <c r="D17" s="72">
        <v>2</v>
      </c>
      <c r="E17" s="72">
        <v>3</v>
      </c>
      <c r="F17" s="72">
        <v>2</v>
      </c>
      <c r="G17" s="72">
        <v>2</v>
      </c>
      <c r="H17" s="72">
        <v>2</v>
      </c>
      <c r="I17" s="72">
        <v>2</v>
      </c>
      <c r="J17" s="66">
        <v>52</v>
      </c>
      <c r="K17" s="39">
        <f t="shared" si="4"/>
        <v>100</v>
      </c>
      <c r="L17" s="33">
        <f t="shared" si="2"/>
        <v>3.4</v>
      </c>
      <c r="M17" s="95" t="s">
        <v>19</v>
      </c>
      <c r="N17" s="34">
        <f t="shared" si="3"/>
        <v>1.9230769230769231</v>
      </c>
      <c r="O17" s="69">
        <v>2.9</v>
      </c>
      <c r="P17" s="109">
        <f t="shared" si="6"/>
        <v>2</v>
      </c>
      <c r="Q17" s="32">
        <v>1</v>
      </c>
      <c r="R17" s="32"/>
      <c r="S17" s="92"/>
      <c r="T17" s="93"/>
      <c r="U17" s="95"/>
      <c r="V17" s="92"/>
      <c r="W17" s="92" t="s">
        <v>70</v>
      </c>
      <c r="X17" s="69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110"/>
      <c r="DG17" s="80"/>
      <c r="DH17" s="107"/>
      <c r="DI17" s="108"/>
      <c r="DJ17" s="30"/>
      <c r="DK17" s="115"/>
      <c r="DL17" s="115"/>
      <c r="DM17" s="115"/>
      <c r="DN17" s="115"/>
      <c r="DO17" s="115"/>
      <c r="DP17" s="115"/>
      <c r="DQ17" s="115"/>
      <c r="DR17" s="115"/>
      <c r="DS17" s="115"/>
      <c r="DT17" s="115"/>
      <c r="DU17" s="115"/>
      <c r="DV17" s="115"/>
      <c r="DW17" s="115"/>
      <c r="DX17" s="115"/>
      <c r="DY17" s="115"/>
      <c r="DZ17" s="115"/>
      <c r="EA17" s="115"/>
      <c r="EB17" s="115"/>
      <c r="EC17" s="115"/>
      <c r="ED17" s="115"/>
      <c r="EE17" s="115"/>
      <c r="EF17" s="115"/>
      <c r="EG17" s="115"/>
      <c r="EH17" s="115"/>
      <c r="EI17" s="115"/>
      <c r="EJ17" s="115"/>
      <c r="EK17" s="115"/>
      <c r="EL17" s="115"/>
      <c r="EM17" s="115"/>
      <c r="EN17" s="115"/>
      <c r="EO17" s="115"/>
      <c r="EP17" s="115"/>
      <c r="EQ17" s="115"/>
      <c r="ER17" s="115"/>
      <c r="ES17" s="115"/>
      <c r="ET17" s="115"/>
      <c r="EU17" s="115"/>
      <c r="EV17" s="115"/>
      <c r="EW17" s="115"/>
      <c r="EX17" s="115"/>
      <c r="EY17" s="115"/>
      <c r="EZ17" s="115"/>
      <c r="FA17" s="115"/>
      <c r="FB17" s="115"/>
      <c r="FC17" s="115"/>
      <c r="FD17" s="115"/>
      <c r="FE17" s="115"/>
      <c r="FF17" s="115"/>
      <c r="FG17" s="115"/>
      <c r="FH17" s="115"/>
      <c r="FI17" s="115"/>
      <c r="FJ17" s="115"/>
      <c r="FK17" s="115"/>
      <c r="FL17" s="115"/>
      <c r="FM17" s="115"/>
      <c r="FN17" s="115"/>
      <c r="FO17" s="115"/>
      <c r="FP17" s="115"/>
      <c r="FQ17" s="115"/>
      <c r="FR17" s="115"/>
      <c r="FS17" s="115"/>
      <c r="FT17" s="115"/>
      <c r="FU17" s="115"/>
      <c r="FV17" s="115"/>
      <c r="FW17" s="115"/>
      <c r="FX17" s="115"/>
      <c r="FY17" s="115"/>
      <c r="FZ17" s="115"/>
      <c r="GA17" s="115"/>
      <c r="GB17" s="115"/>
      <c r="GC17" s="115"/>
      <c r="GD17" s="115"/>
      <c r="GE17" s="115"/>
      <c r="GF17" s="115"/>
      <c r="GG17" s="115"/>
      <c r="GH17" s="115"/>
      <c r="GI17" s="115"/>
      <c r="GJ17" s="115"/>
    </row>
    <row r="18" spans="1:192" s="116" customFormat="1" ht="21.75" customHeight="1" thickBot="1">
      <c r="A18" s="89" t="s">
        <v>46</v>
      </c>
      <c r="B18" s="66">
        <v>60</v>
      </c>
      <c r="C18" s="66">
        <v>70</v>
      </c>
      <c r="D18" s="72">
        <v>3</v>
      </c>
      <c r="E18" s="72">
        <v>3</v>
      </c>
      <c r="F18" s="72">
        <v>2</v>
      </c>
      <c r="G18" s="72">
        <v>2</v>
      </c>
      <c r="H18" s="72">
        <v>2</v>
      </c>
      <c r="I18" s="72">
        <v>2</v>
      </c>
      <c r="J18" s="66">
        <v>46</v>
      </c>
      <c r="K18" s="39">
        <f t="shared" si="4"/>
        <v>66.666666666666657</v>
      </c>
      <c r="L18" s="33">
        <f>H18*3.4/F18</f>
        <v>3.4</v>
      </c>
      <c r="M18" s="95" t="s">
        <v>33</v>
      </c>
      <c r="N18" s="34">
        <f t="shared" si="3"/>
        <v>5</v>
      </c>
      <c r="O18" s="69">
        <v>5.9</v>
      </c>
      <c r="P18" s="109">
        <f t="shared" si="6"/>
        <v>2</v>
      </c>
      <c r="Q18" s="32"/>
      <c r="R18" s="32"/>
      <c r="S18" s="92"/>
      <c r="T18" s="93"/>
      <c r="U18" s="93"/>
      <c r="V18" s="92"/>
      <c r="W18" s="92"/>
      <c r="X18" s="69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110"/>
      <c r="DG18" s="80"/>
      <c r="DH18" s="107"/>
      <c r="DI18" s="108"/>
      <c r="DJ18" s="30"/>
      <c r="DK18" s="115"/>
      <c r="DL18" s="115"/>
      <c r="DM18" s="115"/>
      <c r="DN18" s="115"/>
      <c r="DO18" s="115"/>
      <c r="DP18" s="115"/>
      <c r="DQ18" s="115"/>
      <c r="DR18" s="115"/>
      <c r="DS18" s="115"/>
      <c r="DT18" s="115"/>
      <c r="DU18" s="115"/>
      <c r="DV18" s="115"/>
      <c r="DW18" s="115"/>
      <c r="DX18" s="115"/>
      <c r="DY18" s="115"/>
      <c r="DZ18" s="115"/>
      <c r="EA18" s="115"/>
      <c r="EB18" s="115"/>
      <c r="EC18" s="115"/>
      <c r="ED18" s="115"/>
      <c r="EE18" s="115"/>
      <c r="EF18" s="115"/>
      <c r="EG18" s="115"/>
      <c r="EH18" s="115"/>
      <c r="EI18" s="115"/>
      <c r="EJ18" s="115"/>
      <c r="EK18" s="115"/>
      <c r="EL18" s="115"/>
      <c r="EM18" s="115"/>
      <c r="EN18" s="115"/>
      <c r="EO18" s="115"/>
      <c r="EP18" s="115"/>
      <c r="EQ18" s="115"/>
      <c r="ER18" s="115"/>
      <c r="ES18" s="115"/>
      <c r="ET18" s="115"/>
      <c r="EU18" s="115"/>
      <c r="EV18" s="115"/>
      <c r="EW18" s="115"/>
      <c r="EX18" s="115"/>
      <c r="EY18" s="115"/>
      <c r="EZ18" s="115"/>
      <c r="FA18" s="115"/>
      <c r="FB18" s="115"/>
      <c r="FC18" s="115"/>
      <c r="FD18" s="115"/>
      <c r="FE18" s="115"/>
      <c r="FF18" s="115"/>
      <c r="FG18" s="115"/>
      <c r="FH18" s="115"/>
      <c r="FI18" s="115"/>
      <c r="FJ18" s="115"/>
      <c r="FK18" s="115"/>
      <c r="FL18" s="115"/>
      <c r="FM18" s="115"/>
      <c r="FN18" s="115"/>
      <c r="FO18" s="115"/>
      <c r="FP18" s="115"/>
      <c r="FQ18" s="115"/>
      <c r="FR18" s="115"/>
      <c r="FS18" s="115"/>
      <c r="FT18" s="115"/>
      <c r="FU18" s="115"/>
      <c r="FV18" s="115"/>
      <c r="FW18" s="115"/>
      <c r="FX18" s="115"/>
      <c r="FY18" s="115"/>
      <c r="FZ18" s="115"/>
      <c r="GA18" s="115"/>
      <c r="GB18" s="115"/>
      <c r="GC18" s="115"/>
      <c r="GD18" s="115"/>
      <c r="GE18" s="115"/>
      <c r="GF18" s="115"/>
      <c r="GG18" s="115"/>
      <c r="GH18" s="115"/>
      <c r="GI18" s="115"/>
      <c r="GJ18" s="115"/>
    </row>
    <row r="19" spans="1:192" s="116" customFormat="1" ht="21.75" customHeight="1" thickBot="1">
      <c r="A19" s="89" t="s">
        <v>44</v>
      </c>
      <c r="B19" s="66">
        <v>40</v>
      </c>
      <c r="C19" s="66">
        <v>26</v>
      </c>
      <c r="D19" s="72">
        <v>1</v>
      </c>
      <c r="E19" s="72">
        <v>1</v>
      </c>
      <c r="F19" s="72">
        <v>1</v>
      </c>
      <c r="G19" s="72">
        <v>1</v>
      </c>
      <c r="H19" s="72">
        <v>1</v>
      </c>
      <c r="I19" s="72">
        <v>1</v>
      </c>
      <c r="J19" s="66">
        <v>26</v>
      </c>
      <c r="K19" s="39">
        <f t="shared" si="4"/>
        <v>100</v>
      </c>
      <c r="L19" s="33">
        <f t="shared" si="2"/>
        <v>3.4</v>
      </c>
      <c r="M19" s="95" t="s">
        <v>34</v>
      </c>
      <c r="N19" s="34">
        <f t="shared" si="3"/>
        <v>2.5</v>
      </c>
      <c r="O19" s="69">
        <v>4</v>
      </c>
      <c r="P19" s="109">
        <f t="shared" si="6"/>
        <v>1</v>
      </c>
      <c r="Q19" s="32">
        <v>2</v>
      </c>
      <c r="R19" s="32"/>
      <c r="S19" s="92"/>
      <c r="T19" s="93"/>
      <c r="U19" s="93"/>
      <c r="V19" s="92"/>
      <c r="W19" s="92"/>
      <c r="X19" s="69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110"/>
      <c r="DG19" s="80"/>
      <c r="DH19" s="107"/>
      <c r="DI19" s="108"/>
      <c r="DJ19" s="30"/>
      <c r="DK19" s="115"/>
      <c r="DL19" s="115"/>
      <c r="DM19" s="115"/>
      <c r="DN19" s="115"/>
      <c r="DO19" s="115"/>
      <c r="DP19" s="115"/>
      <c r="DQ19" s="115"/>
      <c r="DR19" s="115"/>
      <c r="DS19" s="115"/>
      <c r="DT19" s="115"/>
      <c r="DU19" s="115"/>
      <c r="DV19" s="115"/>
      <c r="DW19" s="115"/>
      <c r="DX19" s="115"/>
      <c r="DY19" s="115"/>
      <c r="DZ19" s="115"/>
      <c r="EA19" s="115"/>
      <c r="EB19" s="115"/>
      <c r="EC19" s="115"/>
      <c r="ED19" s="115"/>
      <c r="EE19" s="115"/>
      <c r="EF19" s="115"/>
      <c r="EG19" s="115"/>
      <c r="EH19" s="115"/>
      <c r="EI19" s="115"/>
      <c r="EJ19" s="115"/>
      <c r="EK19" s="115"/>
      <c r="EL19" s="115"/>
      <c r="EM19" s="115"/>
      <c r="EN19" s="115"/>
      <c r="EO19" s="115"/>
      <c r="EP19" s="115"/>
      <c r="EQ19" s="115"/>
      <c r="ER19" s="115"/>
      <c r="ES19" s="115"/>
      <c r="ET19" s="115"/>
      <c r="EU19" s="115"/>
      <c r="EV19" s="115"/>
      <c r="EW19" s="115"/>
      <c r="EX19" s="115"/>
      <c r="EY19" s="115"/>
      <c r="EZ19" s="115"/>
      <c r="FA19" s="115"/>
      <c r="FB19" s="115"/>
      <c r="FC19" s="115"/>
      <c r="FD19" s="115"/>
      <c r="FE19" s="115"/>
      <c r="FF19" s="115"/>
      <c r="FG19" s="115"/>
      <c r="FH19" s="115"/>
      <c r="FI19" s="115"/>
      <c r="FJ19" s="115"/>
      <c r="FK19" s="115"/>
      <c r="FL19" s="115"/>
      <c r="FM19" s="115"/>
      <c r="FN19" s="115"/>
      <c r="FO19" s="115"/>
      <c r="FP19" s="115"/>
      <c r="FQ19" s="115"/>
      <c r="FR19" s="115"/>
      <c r="FS19" s="115"/>
      <c r="FT19" s="115"/>
      <c r="FU19" s="115"/>
      <c r="FV19" s="115"/>
      <c r="FW19" s="115"/>
      <c r="FX19" s="115"/>
      <c r="FY19" s="115"/>
      <c r="FZ19" s="115"/>
      <c r="GA19" s="115"/>
      <c r="GB19" s="115"/>
      <c r="GC19" s="115"/>
      <c r="GD19" s="115"/>
      <c r="GE19" s="115"/>
      <c r="GF19" s="115"/>
      <c r="GG19" s="115"/>
      <c r="GH19" s="115"/>
      <c r="GI19" s="115"/>
      <c r="GJ19" s="115"/>
    </row>
    <row r="20" spans="1:192" s="116" customFormat="1" ht="19.5" customHeight="1" thickBot="1">
      <c r="A20" s="89" t="s">
        <v>63</v>
      </c>
      <c r="B20" s="65">
        <v>20</v>
      </c>
      <c r="C20" s="65">
        <v>26</v>
      </c>
      <c r="D20" s="32">
        <v>1</v>
      </c>
      <c r="E20" s="32">
        <v>8</v>
      </c>
      <c r="F20" s="32">
        <v>1</v>
      </c>
      <c r="G20" s="32">
        <v>6</v>
      </c>
      <c r="H20" s="32">
        <v>1</v>
      </c>
      <c r="I20" s="32">
        <v>7</v>
      </c>
      <c r="J20" s="66">
        <v>26</v>
      </c>
      <c r="K20" s="39">
        <f>F20/D20*100</f>
        <v>100</v>
      </c>
      <c r="L20" s="33">
        <f>H20*3.4/F20</f>
        <v>3.4</v>
      </c>
      <c r="M20" s="95" t="s">
        <v>60</v>
      </c>
      <c r="N20" s="34">
        <f>D20/B20*100</f>
        <v>5</v>
      </c>
      <c r="O20" s="69">
        <v>10</v>
      </c>
      <c r="P20" s="32">
        <f>H20</f>
        <v>1</v>
      </c>
      <c r="Q20" s="32"/>
      <c r="R20" s="92"/>
      <c r="S20" s="72"/>
      <c r="T20" s="73"/>
      <c r="U20" s="93"/>
      <c r="V20" s="92"/>
      <c r="W20" s="32"/>
      <c r="X20" s="69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110"/>
      <c r="DG20" s="80"/>
      <c r="DH20" s="77"/>
      <c r="DI20" s="78"/>
      <c r="DJ20" s="77"/>
      <c r="DK20" s="115"/>
      <c r="DL20" s="115"/>
      <c r="DM20" s="115"/>
      <c r="DN20" s="115"/>
      <c r="DO20" s="115"/>
      <c r="DP20" s="115"/>
      <c r="DQ20" s="115"/>
      <c r="DR20" s="115"/>
      <c r="DS20" s="115"/>
      <c r="DT20" s="115"/>
      <c r="DU20" s="115"/>
      <c r="DV20" s="115"/>
      <c r="DW20" s="115"/>
      <c r="DX20" s="115"/>
      <c r="DY20" s="115"/>
      <c r="DZ20" s="115"/>
      <c r="EA20" s="115"/>
      <c r="EB20" s="115"/>
      <c r="EC20" s="115"/>
      <c r="ED20" s="115"/>
      <c r="EE20" s="115"/>
      <c r="EF20" s="115"/>
      <c r="EG20" s="115"/>
      <c r="EH20" s="115"/>
      <c r="EI20" s="115"/>
      <c r="EJ20" s="115"/>
      <c r="EK20" s="115"/>
      <c r="EL20" s="115"/>
      <c r="EM20" s="115"/>
      <c r="EN20" s="115"/>
      <c r="EO20" s="115"/>
      <c r="EP20" s="115"/>
      <c r="EQ20" s="115"/>
      <c r="ER20" s="115"/>
      <c r="ES20" s="115"/>
      <c r="ET20" s="115"/>
      <c r="EU20" s="115"/>
      <c r="EV20" s="115"/>
      <c r="EW20" s="115"/>
      <c r="EX20" s="115"/>
      <c r="EY20" s="115"/>
      <c r="EZ20" s="115"/>
      <c r="FA20" s="115"/>
      <c r="FB20" s="115"/>
      <c r="FC20" s="115"/>
      <c r="FD20" s="115"/>
      <c r="FE20" s="115"/>
      <c r="FF20" s="115"/>
      <c r="FG20" s="115"/>
      <c r="FH20" s="115"/>
      <c r="FI20" s="115"/>
      <c r="FJ20" s="115"/>
      <c r="FK20" s="115"/>
      <c r="FL20" s="115"/>
      <c r="FM20" s="115"/>
      <c r="FN20" s="115"/>
      <c r="FO20" s="115"/>
      <c r="FP20" s="115"/>
      <c r="FQ20" s="115"/>
      <c r="FR20" s="115"/>
      <c r="FS20" s="115"/>
      <c r="FT20" s="115"/>
      <c r="FU20" s="115"/>
      <c r="FV20" s="115"/>
      <c r="FW20" s="115"/>
      <c r="FX20" s="115"/>
      <c r="FY20" s="115"/>
      <c r="FZ20" s="115"/>
      <c r="GA20" s="115"/>
      <c r="GB20" s="115"/>
      <c r="GC20" s="115"/>
      <c r="GD20" s="115"/>
      <c r="GE20" s="115"/>
      <c r="GF20" s="115"/>
      <c r="GG20" s="115"/>
      <c r="GH20" s="115"/>
      <c r="GI20" s="115"/>
      <c r="GJ20" s="115"/>
    </row>
    <row r="21" spans="1:192" ht="21.75" hidden="1" customHeight="1" thickBot="1">
      <c r="A21" s="89"/>
      <c r="B21" s="65"/>
      <c r="C21" s="65"/>
      <c r="D21" s="32"/>
      <c r="E21" s="32"/>
      <c r="F21" s="32"/>
      <c r="G21" s="32"/>
      <c r="H21" s="32"/>
      <c r="I21" s="32"/>
      <c r="J21" s="66"/>
      <c r="K21" s="39"/>
      <c r="L21" s="33"/>
      <c r="M21" s="95"/>
      <c r="N21" s="34"/>
      <c r="O21" s="69"/>
      <c r="P21" s="32"/>
      <c r="Q21" s="32"/>
      <c r="R21" s="92"/>
      <c r="S21" s="72"/>
      <c r="T21" s="73"/>
      <c r="U21" s="93"/>
      <c r="V21" s="92"/>
      <c r="W21" s="32"/>
      <c r="X21" s="69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110"/>
      <c r="DG21" s="80"/>
      <c r="DH21" s="77"/>
      <c r="DI21" s="78"/>
      <c r="DJ21" s="77"/>
    </row>
    <row r="22" spans="1:192" ht="25.5" customHeight="1" thickBot="1">
      <c r="A22" s="40" t="s">
        <v>36</v>
      </c>
      <c r="B22" s="41">
        <f>B9+B10+B11+B12+B13+B14+B15+B16+B17+B18+B19+B20+B21</f>
        <v>1320</v>
      </c>
      <c r="C22" s="41">
        <f>C9+C10+C11+C12+C13+C14+C15+C16+C17+C18+C19+C20+C21</f>
        <v>2720</v>
      </c>
      <c r="D22" s="42">
        <f>D9+D10+D11+D12+D13+D14+D15+D16+D17+D18+D19+D20+D21</f>
        <v>108</v>
      </c>
      <c r="E22" s="42">
        <f>E9+E10+E11+E12+E13+E14+E15+E16+E17+E18+E19+E20+E21</f>
        <v>118</v>
      </c>
      <c r="F22" s="42">
        <f>F9+F10+F11+F12+F13+F14+F15+F16+F17+F18+F19+F20+F21</f>
        <v>87</v>
      </c>
      <c r="G22" s="42">
        <f>G21+G20+G19+G18+G17+G16+G15+G14+G13+G12+G11+G10+G9</f>
        <v>91</v>
      </c>
      <c r="H22" s="42">
        <f>H21+H20+H19+H18+H17+H16+H15+H14+H13+H12+H11+H10+H9</f>
        <v>95</v>
      </c>
      <c r="I22" s="42">
        <f>I21+I20+I19+I18+I17+I16+I15+I14+I13+I12+I11+I10+I9</f>
        <v>100</v>
      </c>
      <c r="J22" s="41">
        <f>J21+J20+J19+J18+J17+J16+J15+J14+J13+J12+J11+J10+J9</f>
        <v>2398</v>
      </c>
      <c r="K22" s="39">
        <f t="shared" si="4"/>
        <v>80.555555555555557</v>
      </c>
      <c r="L22" s="33">
        <f>H22*3.4/F22</f>
        <v>3.7126436781609193</v>
      </c>
      <c r="M22" s="43">
        <f>(M9+M10+M11+M12+M14+M15+M16+M17+M18+M19+M21+M20)/10</f>
        <v>3.0990000000000002</v>
      </c>
      <c r="N22" s="34">
        <f t="shared" si="3"/>
        <v>8.1818181818181817</v>
      </c>
      <c r="O22" s="44">
        <v>8</v>
      </c>
      <c r="P22" s="32">
        <f>P21+P20+P19+P18+P17+P16+P15+P14+P13+P12+P11+P10+P9</f>
        <v>95</v>
      </c>
      <c r="Q22" s="32">
        <f t="shared" ref="Q22:U22" si="7">Q21+Q20+Q19+Q18+Q17+Q16+Q15+Q14+Q13+Q12+Q11+Q10+Q9</f>
        <v>52</v>
      </c>
      <c r="R22" s="32">
        <f t="shared" si="7"/>
        <v>10</v>
      </c>
      <c r="S22" s="32">
        <f t="shared" si="7"/>
        <v>48</v>
      </c>
      <c r="T22" s="32">
        <f t="shared" si="7"/>
        <v>24</v>
      </c>
      <c r="U22" s="32">
        <f t="shared" si="7"/>
        <v>67</v>
      </c>
      <c r="V22" s="45"/>
      <c r="W22" s="46">
        <f>W9+W10+W11+W12+W13+W14+W15+W16+W17+W18+W19+W20+W21</f>
        <v>231</v>
      </c>
      <c r="X22" s="47">
        <v>22.1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800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58</v>
      </c>
      <c r="B23" s="54">
        <f>B22+B8</f>
        <v>2520</v>
      </c>
      <c r="C23" s="37">
        <f>C8+C22</f>
        <v>9490</v>
      </c>
      <c r="D23" s="35">
        <f t="shared" ref="D23:J23" si="8">D22+D8</f>
        <v>377</v>
      </c>
      <c r="E23" s="35">
        <f t="shared" si="8"/>
        <v>362</v>
      </c>
      <c r="F23" s="55">
        <f t="shared" si="8"/>
        <v>333</v>
      </c>
      <c r="G23" s="55">
        <f t="shared" si="8"/>
        <v>318</v>
      </c>
      <c r="H23" s="35">
        <f t="shared" si="8"/>
        <v>394</v>
      </c>
      <c r="I23" s="35">
        <f t="shared" si="8"/>
        <v>363</v>
      </c>
      <c r="J23" s="37">
        <f t="shared" si="8"/>
        <v>9816</v>
      </c>
      <c r="K23" s="39">
        <f t="shared" si="4"/>
        <v>88.328912466843505</v>
      </c>
      <c r="L23" s="33">
        <f>H23*3.4/F23</f>
        <v>4.0228228228228229</v>
      </c>
      <c r="M23" s="56">
        <f>(M8+M22)/2</f>
        <v>3.1870000000000003</v>
      </c>
      <c r="N23" s="57">
        <f>D23/B23*100</f>
        <v>14.96031746031746</v>
      </c>
      <c r="O23" s="57">
        <v>13.8</v>
      </c>
      <c r="P23" s="58">
        <f>P22+P8</f>
        <v>394</v>
      </c>
      <c r="Q23" s="35">
        <f>Q22+Q8</f>
        <v>145</v>
      </c>
      <c r="R23" s="35">
        <f>R22+R8</f>
        <v>36</v>
      </c>
      <c r="S23" s="35">
        <f>S8+S22</f>
        <v>198</v>
      </c>
      <c r="T23" s="35">
        <f>T8+T22</f>
        <v>52</v>
      </c>
      <c r="U23" s="35">
        <f>U8+U22</f>
        <v>174</v>
      </c>
      <c r="V23" s="36"/>
      <c r="W23" s="35">
        <f>W8+W22</f>
        <v>593</v>
      </c>
      <c r="X23" s="57">
        <v>22.2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2100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45</v>
      </c>
      <c r="B24" s="21" t="s">
        <v>73</v>
      </c>
      <c r="C24" s="22"/>
      <c r="D24" s="137">
        <f>D23-E23</f>
        <v>15</v>
      </c>
      <c r="E24" s="138"/>
      <c r="F24" s="137">
        <f>F23-G23</f>
        <v>15</v>
      </c>
      <c r="G24" s="138"/>
      <c r="H24" s="139">
        <f>H23-I23</f>
        <v>31</v>
      </c>
      <c r="I24" s="140"/>
      <c r="J24" s="14"/>
      <c r="K24" s="23"/>
      <c r="L24" s="24"/>
      <c r="M24" s="24"/>
      <c r="N24" s="24"/>
      <c r="O24" s="24"/>
      <c r="P24" s="25"/>
      <c r="Q24" s="26" t="s">
        <v>81</v>
      </c>
      <c r="R24" s="26" t="s">
        <v>79</v>
      </c>
      <c r="S24" s="26" t="s">
        <v>80</v>
      </c>
      <c r="T24" s="26" t="s">
        <v>82</v>
      </c>
      <c r="U24" s="26" t="s">
        <v>83</v>
      </c>
      <c r="V24" s="26" t="s">
        <v>62</v>
      </c>
      <c r="W24" s="27">
        <v>390</v>
      </c>
      <c r="X24" s="28">
        <v>20.9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1950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24</v>
      </c>
      <c r="L25" s="1" t="s">
        <v>40</v>
      </c>
      <c r="M25" s="1" t="s">
        <v>24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24</v>
      </c>
      <c r="L26" s="1" t="s">
        <v>37</v>
      </c>
      <c r="M26" s="1" t="s">
        <v>41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24</v>
      </c>
      <c r="K27" s="1" t="s">
        <v>24</v>
      </c>
      <c r="L27" s="1"/>
      <c r="M27" s="1" t="s">
        <v>24</v>
      </c>
      <c r="N27" s="1"/>
      <c r="O27" s="1" t="s">
        <v>24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24</v>
      </c>
      <c r="C28" s="2"/>
      <c r="D28" s="2"/>
      <c r="E28" s="2"/>
      <c r="F28" s="2"/>
      <c r="G28" s="2"/>
      <c r="H28" s="2"/>
      <c r="I28" s="2" t="s">
        <v>24</v>
      </c>
      <c r="J28" s="2"/>
      <c r="K28" s="2"/>
      <c r="L28" s="2"/>
      <c r="M28" s="2"/>
      <c r="N28" s="2"/>
      <c r="O28" s="2" t="s">
        <v>24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38</v>
      </c>
      <c r="O29" s="2" t="s">
        <v>39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43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43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43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43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43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43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43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43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43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43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43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43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43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43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43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43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43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43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43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43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43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43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43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43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43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43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43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43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43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43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43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43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43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43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43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43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43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43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43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43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43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43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43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43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43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43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43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43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43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43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43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43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43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43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43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43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43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43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43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43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43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43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43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43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43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43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43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43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43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43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43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43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43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43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43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43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43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43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43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43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43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43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43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43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43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43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43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43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43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43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43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43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43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43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43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43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43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43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43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43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43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43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43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43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43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43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43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43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43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43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43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43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43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43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43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43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43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43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43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43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43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43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43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43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43</v>
      </c>
    </row>
    <row r="236" spans="2:24">
      <c r="C236" s="7" t="s">
        <v>43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2023-01-27T03:38:50Z</cp:lastPrinted>
  <dcterms:created xsi:type="dcterms:W3CDTF">2020-08-31T08:55:27Z</dcterms:created>
  <dcterms:modified xsi:type="dcterms:W3CDTF">2023-01-27T03:43:36Z</dcterms:modified>
</cp:coreProperties>
</file>