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<sst xmlns="http://schemas.openxmlformats.org/spreadsheetml/2006/main" count="223" uniqueCount="76">
  <si>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</si>
  <si>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</si>
  <si>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</si>
  <si>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</si>
  <si>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</si>
  <si>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</si>
  <si>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</si>
  <si>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</si>
  <si>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</si>
  <si>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</si>
  <si>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</si>
  <si>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</si>
  <si>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</si>
  <si>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</si>
  <si>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</si>
  <si>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</si>
  <si>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</si>
  <si>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</si>
  <si>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</si>
  <si>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</si>
  <si>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</si>
  <si>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</si>
  <si>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</si>
  <si>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</si>
  <si>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</si>
  <si>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</si>
  <si>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</si>
  <si>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</si>
  <si>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</si>
  <si>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</si>
  <si>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</si>
  <si>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</si>
  <si>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</si>
  <si>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</si>
  <si>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</si>
  <si>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</si>
  <si>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</si>
  <si>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</si>
  <si>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</si>
  <si>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</si>
  <si>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</si>
  <si>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</si>
  <si>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</si>
  <si>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</si>
  <si>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</si>
  <si>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</si>
  <si>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</si>
  <si>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</si>
  <si>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</si>
  <si>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</si>
  <si>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</si>
  <si>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</si>
  <si>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</si>
  <si>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</si>
  <si>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</si>
  <si>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</si>
  <si>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</si>
  <si>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</si>
  <si>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</si>
  <si>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</si>
  <si>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</si>
  <si>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</si>
  <si>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</si>
  <si>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</si>
  <si>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</si>
  <si>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</si>
  <si>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5</t>
  </si>
  <si>
    <t>227</t>
  </si>
  <si>
    <t>74</t>
  </si>
  <si>
    <t>118</t>
  </si>
  <si>
    <t>25</t>
  </si>
  <si>
    <t>117</t>
  </si>
  <si>
    <t>10</t>
  </si>
  <si>
    <t>53</t>
  </si>
  <si>
    <t>СВОДКА ПО НАДОЮ МОЛОКА ЗА  20.12.2023 года</t>
  </si>
  <si>
    <t>3,55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</si>
</sst>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Q20" sqref="Q20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92094</v>
      </c>
      <c r="D6" s="30">
        <v>246</v>
      </c>
      <c r="E6" s="30">
        <v>223</v>
      </c>
      <c r="F6" s="30">
        <v>226</v>
      </c>
      <c r="G6" s="30">
        <v>210</v>
      </c>
      <c r="H6" s="30">
        <v>261</v>
      </c>
      <c r="I6" s="30">
        <v>234</v>
      </c>
      <c r="J6" s="63">
        <v>99354</v>
      </c>
      <c r="K6" s="82">
        <v>93</v>
      </c>
      <c r="L6" s="31">
        <v>3.8</v>
      </c>
      <c r="M6" s="83" t="s">
        <v>75</v>
      </c>
      <c r="N6" s="32">
        <v>25.4</v>
      </c>
      <c r="O6" s="64">
        <v>23.5</v>
      </c>
      <c r="P6" s="30">
        <f>H6</f>
        <v>261</v>
      </c>
      <c r="Q6" s="84">
        <v>156</v>
      </c>
      <c r="R6" s="85" t="s">
        <v>73</v>
      </c>
      <c r="S6" s="65">
        <v>59</v>
      </c>
      <c r="T6" s="66">
        <v>37</v>
      </c>
      <c r="U6" s="86">
        <v>98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11400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5890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5493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7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2000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97984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217</v>
      </c>
      <c r="H8" s="33">
        <f t="shared" si="0"/>
        <v>270</v>
      </c>
      <c r="I8" s="33">
        <f t="shared" si="0"/>
        <v>242</v>
      </c>
      <c r="J8" s="91">
        <f t="shared" si="0"/>
        <v>104847</v>
      </c>
      <c r="K8" s="94">
        <f>F8/D8*100</f>
        <v>91.40625</v>
      </c>
      <c r="L8" s="31">
        <f>H8*3.4/F8</f>
        <v>3.9230769230769229</v>
      </c>
      <c r="M8" s="95">
        <f>(M6+M7)/2</f>
        <v>3.3499999999999996</v>
      </c>
      <c r="N8" s="96">
        <f>D8/B8*100</f>
        <v>20.983606557377048</v>
      </c>
      <c r="O8" s="96">
        <v>19.3</v>
      </c>
      <c r="P8" s="33">
        <f t="shared" ref="P8:U8" si="1">P6+P7</f>
        <v>270</v>
      </c>
      <c r="Q8" s="33">
        <f t="shared" si="1"/>
        <v>156</v>
      </c>
      <c r="R8" s="33">
        <f t="shared" si="1"/>
        <v>53</v>
      </c>
      <c r="S8" s="33">
        <f t="shared" si="1"/>
        <v>66</v>
      </c>
      <c r="T8" s="33">
        <f t="shared" si="1"/>
        <v>37</v>
      </c>
      <c r="U8" s="33">
        <f t="shared" si="1"/>
        <v>98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13400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16582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13707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3</v>
      </c>
      <c r="R9" s="30">
        <v>2</v>
      </c>
      <c r="S9" s="71" t="s">
        <v>66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5400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4832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4537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9651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9971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3</v>
      </c>
      <c r="R11" s="110"/>
      <c r="S11" s="24" t="s">
        <v>72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7800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4304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3772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5309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4655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1312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1022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657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657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1816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1538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1467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1243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1253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956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.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47183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42058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10</v>
      </c>
      <c r="R22" s="30">
        <f t="shared" si="8"/>
        <v>2</v>
      </c>
      <c r="S22" s="30">
        <f t="shared" si="8"/>
        <v>23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145167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299</v>
      </c>
      <c r="H23" s="33">
        <f t="shared" si="9"/>
        <v>345</v>
      </c>
      <c r="I23" s="33">
        <f t="shared" si="9"/>
        <v>329</v>
      </c>
      <c r="J23" s="77">
        <f t="shared" si="9"/>
        <v>146905</v>
      </c>
      <c r="K23" s="78">
        <f t="shared" si="4"/>
        <v>88.563049853372434</v>
      </c>
      <c r="L23" s="31">
        <f>H23*3.4/F23</f>
        <v>3.8841059602649008</v>
      </c>
      <c r="M23" s="54">
        <f>(M8+M22)/2</f>
        <v>3.2394999999999996</v>
      </c>
      <c r="N23" s="55">
        <f>D23/B23*100</f>
        <v>13.531746031746032</v>
      </c>
      <c r="O23" s="55">
        <v>13.1</v>
      </c>
      <c r="P23" s="56">
        <f>P22+P8</f>
        <v>345</v>
      </c>
      <c r="Q23" s="33">
        <f>Q22+Q8</f>
        <v>166</v>
      </c>
      <c r="R23" s="33">
        <f>R22+R8</f>
        <v>55</v>
      </c>
      <c r="S23" s="33">
        <f>S8+S22</f>
        <v>89</v>
      </c>
      <c r="T23" s="33">
        <f>T8+T22</f>
        <v>37</v>
      </c>
      <c r="U23" s="33">
        <f>U8+U22</f>
        <v>98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27100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11</v>
      </c>
      <c r="E24" s="139"/>
      <c r="F24" s="138">
        <f>F23-G23</f>
        <v>3</v>
      </c>
      <c r="G24" s="139"/>
      <c r="H24" s="140">
        <f>H23-I23</f>
        <v>16</v>
      </c>
      <c r="I24" s="141"/>
      <c r="J24" s="79"/>
      <c r="K24" s="80"/>
      <c r="L24" s="22"/>
      <c r="M24" s="22"/>
      <c r="N24" s="22"/>
      <c r="O24" s="22"/>
      <c r="P24" s="23"/>
      <c r="Q24" s="24" t="s">
        <v>67</v>
      </c>
      <c r="R24" s="24" t="s">
        <v>68</v>
      </c>
      <c r="S24" s="24" t="s">
        <v>69</v>
      </c>
      <c r="T24" s="24" t="s">
        <v>70</v>
      </c>
      <c r="U24" s="24" t="s">
        <v>71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2023-12-21T03:22:38Z</cp:lastPrinted>
  <dcterms:created xsi:type="dcterms:W3CDTF">2020-08-31T08:55:27Z</dcterms:created>
  <dcterms:modified xsi:type="dcterms:W3CDTF">2023-12-21T03:35:22Z</dcterms:modified>
</cp:coreProperties>
</file>