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<sst xmlns="http://schemas.openxmlformats.org/spreadsheetml/2006/main" count="222" uniqueCount="77">
  <si>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</si>
  <si>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</si>
  <si>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</si>
  <si>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</si>
  <si>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</si>
  <si>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</si>
  <si>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</si>
  <si>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</si>
  <si>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</si>
  <si>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</si>
  <si>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</si>
  <si>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</si>
  <si>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</si>
  <si>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</si>
  <si>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</si>
  <si>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</si>
  <si>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</si>
  <si>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</si>
  <si>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</si>
  <si>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</si>
  <si>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</si>
  <si>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</si>
  <si>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</si>
  <si>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</si>
  <si>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</si>
  <si>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</si>
  <si>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</si>
  <si>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</si>
  <si>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</si>
  <si>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</si>
  <si>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</si>
  <si>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</si>
  <si>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</si>
  <si>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</si>
  <si>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</si>
  <si>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</si>
  <si>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</si>
  <si>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</si>
  <si>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</si>
  <si>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</si>
  <si>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</si>
  <si>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</si>
  <si>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</si>
  <si>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</si>
  <si>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</si>
  <si>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</si>
  <si>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</si>
  <si>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</si>
  <si>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</si>
  <si>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</si>
  <si>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</si>
  <si>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</si>
  <si>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</si>
  <si>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</si>
  <si>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</si>
  <si>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</si>
  <si>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</si>
  <si>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</si>
  <si>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</si>
  <si>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</si>
  <si>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</si>
  <si>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</si>
  <si>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</si>
  <si>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</si>
  <si>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</si>
  <si>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</si>
  <si>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</si>
  <si>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1</t>
  </si>
  <si>
    <t>5</t>
  </si>
  <si>
    <t>16</t>
  </si>
  <si>
    <t>3,65</t>
  </si>
  <si>
    <t>СВОДКА ПО НАДОЮ МОЛОКА ЗА  08.11.2023 года</t>
  </si>
  <si>
    <t>96</t>
  </si>
  <si>
    <t>31</t>
  </si>
  <si>
    <t>143</t>
  </si>
  <si>
    <t>25</t>
  </si>
  <si>
    <t>41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</si>
</sst>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T22" sqref="T2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50</v>
      </c>
      <c r="D4" s="126" t="s">
        <v>2</v>
      </c>
      <c r="E4" s="127"/>
      <c r="F4" s="127"/>
      <c r="G4" s="127"/>
      <c r="H4" s="127"/>
      <c r="I4" s="128"/>
      <c r="J4" s="121" t="s">
        <v>49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66</v>
      </c>
      <c r="X4" s="147"/>
      <c r="Y4" s="8" t="s">
        <v>45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46</v>
      </c>
      <c r="E5" s="135"/>
      <c r="F5" s="134" t="s">
        <v>47</v>
      </c>
      <c r="G5" s="135"/>
      <c r="H5" s="134" t="s">
        <v>48</v>
      </c>
      <c r="I5" s="135"/>
      <c r="J5" s="122"/>
      <c r="K5" s="130"/>
      <c r="L5" s="122"/>
      <c r="M5" s="122"/>
      <c r="N5" s="76" t="s">
        <v>51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1.5" customHeight="1" thickBot="1">
      <c r="A6" s="110" t="s">
        <v>18</v>
      </c>
      <c r="B6" s="62">
        <v>970</v>
      </c>
      <c r="C6" s="63">
        <v>80118</v>
      </c>
      <c r="D6" s="30">
        <v>241</v>
      </c>
      <c r="E6" s="30">
        <v>230</v>
      </c>
      <c r="F6" s="30">
        <v>237</v>
      </c>
      <c r="G6" s="30">
        <v>212</v>
      </c>
      <c r="H6" s="30">
        <v>259</v>
      </c>
      <c r="I6" s="30">
        <v>245</v>
      </c>
      <c r="J6" s="63">
        <v>87137</v>
      </c>
      <c r="K6" s="111">
        <v>93</v>
      </c>
      <c r="L6" s="31">
        <v>4</v>
      </c>
      <c r="M6" s="112" t="s">
        <v>70</v>
      </c>
      <c r="N6" s="32">
        <v>24.8</v>
      </c>
      <c r="O6" s="64">
        <v>24.9</v>
      </c>
      <c r="P6" s="30">
        <f>H6</f>
        <v>259</v>
      </c>
      <c r="Q6" s="81">
        <v>52</v>
      </c>
      <c r="R6" s="113" t="s">
        <v>69</v>
      </c>
      <c r="S6" s="65">
        <v>34</v>
      </c>
      <c r="T6" s="66"/>
      <c r="U6" s="114">
        <v>1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9500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5424</v>
      </c>
      <c r="D7" s="30">
        <v>11</v>
      </c>
      <c r="E7" s="30">
        <v>9</v>
      </c>
      <c r="F7" s="30">
        <v>9</v>
      </c>
      <c r="G7" s="30">
        <v>8</v>
      </c>
      <c r="H7" s="30">
        <v>10</v>
      </c>
      <c r="I7" s="30">
        <v>9</v>
      </c>
      <c r="J7" s="63">
        <v>5060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3.6</v>
      </c>
      <c r="P7" s="30">
        <f>H7</f>
        <v>10</v>
      </c>
      <c r="Q7" s="81"/>
      <c r="R7" s="113"/>
      <c r="S7" s="65"/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1700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85542</v>
      </c>
      <c r="D8" s="86">
        <f t="shared" si="0"/>
        <v>252</v>
      </c>
      <c r="E8" s="33">
        <f t="shared" si="0"/>
        <v>239</v>
      </c>
      <c r="F8" s="33">
        <f>F6+F7</f>
        <v>246</v>
      </c>
      <c r="G8" s="33">
        <f t="shared" si="0"/>
        <v>220</v>
      </c>
      <c r="H8" s="33">
        <f t="shared" si="0"/>
        <v>269</v>
      </c>
      <c r="I8" s="33">
        <f t="shared" si="0"/>
        <v>254</v>
      </c>
      <c r="J8" s="84">
        <f t="shared" si="0"/>
        <v>92197</v>
      </c>
      <c r="K8" s="87">
        <f>F8/D8*100</f>
        <v>97.61904761904762</v>
      </c>
      <c r="L8" s="31">
        <f>H8*3.4/F8</f>
        <v>3.7178861788617885</v>
      </c>
      <c r="M8" s="88">
        <f>(M6+M7)/2</f>
        <v>3.4</v>
      </c>
      <c r="N8" s="89">
        <f>D8/B8*100</f>
        <v>20.655737704918035</v>
      </c>
      <c r="O8" s="89">
        <v>19.899999999999999</v>
      </c>
      <c r="P8" s="33">
        <f t="shared" ref="P8:U8" si="1">P6+P7</f>
        <v>269</v>
      </c>
      <c r="Q8" s="33">
        <f t="shared" si="1"/>
        <v>52</v>
      </c>
      <c r="R8" s="33">
        <f t="shared" si="1"/>
        <v>16</v>
      </c>
      <c r="S8" s="33">
        <f t="shared" si="1"/>
        <v>34</v>
      </c>
      <c r="T8" s="33">
        <f t="shared" si="1"/>
        <v>0</v>
      </c>
      <c r="U8" s="33">
        <f t="shared" si="1"/>
        <v>1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11200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63</v>
      </c>
      <c r="B9" s="63">
        <v>410</v>
      </c>
      <c r="C9" s="91">
        <v>15480</v>
      </c>
      <c r="D9" s="65">
        <v>31</v>
      </c>
      <c r="E9" s="65">
        <v>42</v>
      </c>
      <c r="F9" s="65">
        <v>19</v>
      </c>
      <c r="G9" s="65">
        <v>34</v>
      </c>
      <c r="H9" s="65">
        <v>23</v>
      </c>
      <c r="I9" s="65">
        <v>35</v>
      </c>
      <c r="J9" s="63">
        <v>12901</v>
      </c>
      <c r="K9" s="37">
        <v>72</v>
      </c>
      <c r="L9" s="31">
        <v>3.8</v>
      </c>
      <c r="M9" s="92">
        <v>3.4</v>
      </c>
      <c r="N9" s="32">
        <v>8.1</v>
      </c>
      <c r="O9" s="64">
        <v>10.199999999999999</v>
      </c>
      <c r="P9" s="30">
        <f t="shared" ref="P9:P12" si="2">H9</f>
        <v>23</v>
      </c>
      <c r="Q9" s="81"/>
      <c r="R9" s="30"/>
      <c r="S9" s="71" t="s">
        <v>30</v>
      </c>
      <c r="T9" s="72"/>
      <c r="U9" s="93"/>
      <c r="V9" s="82"/>
      <c r="W9" s="71" t="s">
        <v>57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4600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4483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5</v>
      </c>
      <c r="J10" s="63">
        <v>4188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58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8585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8837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54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2</v>
      </c>
      <c r="R11" s="103"/>
      <c r="S11" s="24" t="s">
        <v>68</v>
      </c>
      <c r="T11" s="99"/>
      <c r="U11" s="99"/>
      <c r="V11" s="24"/>
      <c r="W11" s="24" t="s">
        <v>59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7600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3968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3478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4872</v>
      </c>
      <c r="D14" s="65">
        <v>10</v>
      </c>
      <c r="E14" s="65">
        <v>9</v>
      </c>
      <c r="F14" s="65">
        <v>9</v>
      </c>
      <c r="G14" s="65">
        <v>8</v>
      </c>
      <c r="H14" s="65">
        <v>9</v>
      </c>
      <c r="I14" s="65">
        <v>8</v>
      </c>
      <c r="J14" s="63">
        <v>4278</v>
      </c>
      <c r="K14" s="37">
        <f t="shared" si="4"/>
        <v>90</v>
      </c>
      <c r="L14" s="31">
        <f>H14*3.4/F14</f>
        <v>3.4</v>
      </c>
      <c r="M14" s="73" t="s">
        <v>27</v>
      </c>
      <c r="N14" s="32">
        <f>D14/B14*100</f>
        <v>5.4054054054054053</v>
      </c>
      <c r="O14" s="64">
        <v>4.2</v>
      </c>
      <c r="P14" s="30">
        <f>H14</f>
        <v>9</v>
      </c>
      <c r="Q14" s="30">
        <v>5</v>
      </c>
      <c r="R14" s="30">
        <v>5</v>
      </c>
      <c r="S14" s="71" t="s">
        <v>67</v>
      </c>
      <c r="T14" s="72"/>
      <c r="U14" s="72"/>
      <c r="V14" s="71"/>
      <c r="W14" s="71" t="s">
        <v>60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44</v>
      </c>
      <c r="B15" s="63">
        <v>115</v>
      </c>
      <c r="C15" s="63">
        <v>1272</v>
      </c>
      <c r="D15" s="65">
        <v>2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982</v>
      </c>
      <c r="K15" s="37">
        <f t="shared" si="4"/>
        <v>50</v>
      </c>
      <c r="L15" s="31">
        <f t="shared" si="3"/>
        <v>3.4</v>
      </c>
      <c r="M15" s="73" t="s">
        <v>27</v>
      </c>
      <c r="N15" s="32">
        <f t="shared" si="5"/>
        <v>1.7391304347826086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55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56</v>
      </c>
      <c r="B16" s="62">
        <v>18</v>
      </c>
      <c r="C16" s="62">
        <v>615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615</v>
      </c>
      <c r="K16" s="37">
        <f t="shared" si="4"/>
        <v>100</v>
      </c>
      <c r="L16" s="31">
        <f t="shared" si="3"/>
        <v>3.4</v>
      </c>
      <c r="M16" s="73" t="s">
        <v>52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1703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1429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61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42</v>
      </c>
      <c r="B18" s="63">
        <v>60</v>
      </c>
      <c r="C18" s="63">
        <v>1377</v>
      </c>
      <c r="D18" s="65">
        <v>3</v>
      </c>
      <c r="E18" s="65">
        <v>3</v>
      </c>
      <c r="F18" s="65">
        <v>3</v>
      </c>
      <c r="G18" s="65">
        <v>2</v>
      </c>
      <c r="H18" s="65">
        <v>3</v>
      </c>
      <c r="I18" s="65">
        <v>2</v>
      </c>
      <c r="J18" s="63">
        <v>1150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5</v>
      </c>
      <c r="O18" s="64">
        <v>5</v>
      </c>
      <c r="P18" s="117">
        <f t="shared" si="7"/>
        <v>3</v>
      </c>
      <c r="Q18" s="30"/>
      <c r="R18" s="30"/>
      <c r="S18" s="71"/>
      <c r="T18" s="72"/>
      <c r="U18" s="72"/>
      <c r="V18" s="71"/>
      <c r="W18" s="71" t="s">
        <v>62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" customHeight="1" thickBot="1">
      <c r="A19" s="70" t="s">
        <v>40</v>
      </c>
      <c r="B19" s="63">
        <v>36</v>
      </c>
      <c r="C19" s="63">
        <v>1181</v>
      </c>
      <c r="D19" s="65">
        <v>3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889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5"/>
        <v>8.3333333333333321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58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9.5" hidden="1" customHeight="1" thickBot="1">
      <c r="A20" s="70" t="s">
        <v>53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1300</v>
      </c>
      <c r="C22" s="39">
        <f>C9+C10+C11+C12+C13+C14+C15+C16+C17+C18+C19+C20+C21</f>
        <v>43536</v>
      </c>
      <c r="D22" s="40">
        <f>D9+D10+D11+D12+D13+D14+D15+D16+D17+D18+D19+D20+D21</f>
        <v>97</v>
      </c>
      <c r="E22" s="40">
        <f>E9+E10+E11+E12+E13+E14+E15+E16+E17+E18+E19+E20+E21</f>
        <v>102</v>
      </c>
      <c r="F22" s="40">
        <f>F9+F10+F11+F12+F13+F14+F15+F16+F17+F18+F19+F20+F21</f>
        <v>77</v>
      </c>
      <c r="G22" s="40">
        <f>G21+G20+G19+G18+G17+G16+G15+G14+G13+G12+G11+G10+G9</f>
        <v>85</v>
      </c>
      <c r="H22" s="40">
        <f>H21+H20+H19+H18+H17+H16+H15+H14+H13+H12+H11+H10+H9</f>
        <v>85</v>
      </c>
      <c r="I22" s="40">
        <f>I21+I20+I19+I18+I17+I16+I15+I14+I13+I12+I11+I10+I9</f>
        <v>89</v>
      </c>
      <c r="J22" s="39">
        <f>J21+J20+J19+J18+J17+J16+J15+J14+J13+J12+J11+J10+J9</f>
        <v>38747</v>
      </c>
      <c r="K22" s="37">
        <f t="shared" si="4"/>
        <v>79.381443298969074</v>
      </c>
      <c r="L22" s="31">
        <f>H22*3.4/F22</f>
        <v>3.7532467532467533</v>
      </c>
      <c r="M22" s="41">
        <f>(M9+M10+M11+M12+M14+M15+M16+M17+M18+M19)/10</f>
        <v>3.129</v>
      </c>
      <c r="N22" s="32">
        <f t="shared" si="5"/>
        <v>7.4615384615384608</v>
      </c>
      <c r="O22" s="42">
        <v>7.5</v>
      </c>
      <c r="P22" s="30">
        <f>P21+P20+P19+P18+P17+P16+P15+P14+P13+P12+P11+P10+P9</f>
        <v>85</v>
      </c>
      <c r="Q22" s="30">
        <f t="shared" ref="Q22:U22" si="8">Q21+Q20+Q19+Q18+Q17+Q16+Q15+Q14+Q13+Q12+Q11+Q10+Q9</f>
        <v>7</v>
      </c>
      <c r="R22" s="30">
        <f t="shared" si="8"/>
        <v>5</v>
      </c>
      <c r="S22" s="30">
        <f t="shared" si="8"/>
        <v>9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51</v>
      </c>
      <c r="B23" s="52">
        <f>B22+B8</f>
        <v>2520</v>
      </c>
      <c r="C23" s="35">
        <f>C8+C22</f>
        <v>129078</v>
      </c>
      <c r="D23" s="33">
        <f t="shared" ref="D23:J23" si="9">D22+D8</f>
        <v>349</v>
      </c>
      <c r="E23" s="33">
        <f t="shared" si="9"/>
        <v>341</v>
      </c>
      <c r="F23" s="53">
        <f t="shared" si="9"/>
        <v>323</v>
      </c>
      <c r="G23" s="53">
        <f t="shared" si="9"/>
        <v>305</v>
      </c>
      <c r="H23" s="33">
        <f t="shared" si="9"/>
        <v>354</v>
      </c>
      <c r="I23" s="33">
        <f t="shared" si="9"/>
        <v>343</v>
      </c>
      <c r="J23" s="77">
        <f t="shared" si="9"/>
        <v>130944</v>
      </c>
      <c r="K23" s="78">
        <f t="shared" si="4"/>
        <v>92.550143266475644</v>
      </c>
      <c r="L23" s="31">
        <f>H23*3.4/F23</f>
        <v>3.7263157894736838</v>
      </c>
      <c r="M23" s="54">
        <f>(M8+M22)/2</f>
        <v>3.2645</v>
      </c>
      <c r="N23" s="55">
        <f>D23/B23*100</f>
        <v>13.84920634920635</v>
      </c>
      <c r="O23" s="55">
        <v>13.3</v>
      </c>
      <c r="P23" s="56">
        <f>P22+P8</f>
        <v>354</v>
      </c>
      <c r="Q23" s="33">
        <f>Q22+Q8</f>
        <v>59</v>
      </c>
      <c r="R23" s="33">
        <f>R22+R8</f>
        <v>21</v>
      </c>
      <c r="S23" s="33">
        <f>S8+S22</f>
        <v>43</v>
      </c>
      <c r="T23" s="33">
        <f>T8+T22</f>
        <v>0</v>
      </c>
      <c r="U23" s="33">
        <f>U8+U22</f>
        <v>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23900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64</v>
      </c>
      <c r="C24" s="21"/>
      <c r="D24" s="138">
        <f>D23-E23</f>
        <v>8</v>
      </c>
      <c r="E24" s="139"/>
      <c r="F24" s="138">
        <f>F23-G23</f>
        <v>18</v>
      </c>
      <c r="G24" s="139"/>
      <c r="H24" s="140">
        <f>H23-I23</f>
        <v>11</v>
      </c>
      <c r="I24" s="141"/>
      <c r="J24" s="79"/>
      <c r="K24" s="80"/>
      <c r="L24" s="22"/>
      <c r="M24" s="22"/>
      <c r="N24" s="22"/>
      <c r="O24" s="22"/>
      <c r="P24" s="23"/>
      <c r="Q24" s="24" t="s">
        <v>72</v>
      </c>
      <c r="R24" s="24" t="s">
        <v>73</v>
      </c>
      <c r="S24" s="24" t="s">
        <v>74</v>
      </c>
      <c r="T24" s="24" t="s">
        <v>75</v>
      </c>
      <c r="U24" s="24" t="s">
        <v>76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23270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2023-11-09T03:35:09Z</cp:lastPrinted>
  <dcterms:created xsi:type="dcterms:W3CDTF">2020-08-31T08:55:27Z</dcterms:created>
  <dcterms:modified xsi:type="dcterms:W3CDTF">2023-11-09T04:07:14Z</dcterms:modified>
</cp:coreProperties>
</file>