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<sst xmlns="http://schemas.openxmlformats.org/spreadsheetml/2006/main" count="233" uniqueCount="85">
  <si>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</si>
  <si>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</si>
  <si>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</si>
  <si>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</si>
  <si>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</si>
  <si>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</si>
  <si>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</si>
  <si>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</si>
  <si>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</si>
  <si>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</si>
  <si>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</si>
  <si>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</si>
  <si>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</si>
  <si>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</si>
  <si>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</si>
  <si>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</si>
  <si>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</si>
  <si>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</si>
  <si>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</si>
  <si>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</si>
  <si>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</si>
  <si>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</si>
  <si>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</si>
  <si>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</si>
  <si>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</si>
  <si>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</si>
  <si>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</si>
  <si>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</si>
  <si>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</si>
  <si>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</si>
  <si>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</si>
  <si>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</si>
  <si>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</si>
  <si>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</si>
  <si>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</si>
  <si>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</si>
  <si>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</si>
  <si>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</si>
  <si>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</si>
  <si>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</si>
  <si>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</si>
  <si>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</si>
  <si>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</si>
  <si>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</si>
  <si>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</si>
  <si>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</si>
  <si>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</si>
  <si>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</si>
  <si>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</si>
  <si>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</si>
  <si>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</si>
  <si>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</si>
  <si>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</si>
  <si>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</si>
  <si>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</si>
  <si>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</si>
  <si>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</si>
  <si>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</si>
  <si>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</si>
  <si>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</si>
  <si>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</si>
  <si>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</si>
  <si>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</si>
  <si>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</si>
  <si>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</si>
  <si>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</si>
  <si>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</si>
  <si>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</si>
  <si>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</si>
  <si>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</si>
  <si>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</si>
  <si>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</si>
  <si>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</si>
  <si>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</si>
  <si>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</si>
  <si>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</si>
  <si>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20</t>
  </si>
  <si>
    <t>10</t>
  </si>
  <si>
    <t>40</t>
  </si>
  <si>
    <t>72</t>
  </si>
  <si>
    <t>4</t>
  </si>
  <si>
    <t>152</t>
  </si>
  <si>
    <t>83</t>
  </si>
  <si>
    <t>СВОДКА ПО НАДОЮ МОЛОКА ЗА  21.09.2023 года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</si>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</sst>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H15" sqref="H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83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74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1.5" customHeight="1" thickBot="1">
      <c r="A6" s="81" t="s">
        <v>18</v>
      </c>
      <c r="B6" s="82">
        <v>960</v>
      </c>
      <c r="C6" s="85">
        <v>68871</v>
      </c>
      <c r="D6" s="84">
        <v>239</v>
      </c>
      <c r="E6" s="84">
        <v>234</v>
      </c>
      <c r="F6" s="84">
        <v>221</v>
      </c>
      <c r="G6" s="84">
        <v>225</v>
      </c>
      <c r="H6" s="84">
        <v>255</v>
      </c>
      <c r="I6" s="84">
        <v>254</v>
      </c>
      <c r="J6" s="85">
        <v>74651</v>
      </c>
      <c r="K6" s="86">
        <v>93</v>
      </c>
      <c r="L6" s="87">
        <v>4</v>
      </c>
      <c r="M6" s="88" t="s">
        <v>84</v>
      </c>
      <c r="N6" s="89">
        <v>24.9</v>
      </c>
      <c r="O6" s="90">
        <v>24.2</v>
      </c>
      <c r="P6" s="84">
        <f>H6</f>
        <v>255</v>
      </c>
      <c r="Q6" s="91">
        <v>112</v>
      </c>
      <c r="R6" s="92" t="s">
        <v>78</v>
      </c>
      <c r="S6" s="93">
        <v>60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8300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4743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4460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73614</v>
      </c>
      <c r="D8" s="106">
        <f t="shared" si="0"/>
        <v>257</v>
      </c>
      <c r="E8" s="107">
        <f t="shared" si="0"/>
        <v>252</v>
      </c>
      <c r="F8" s="107">
        <f>F6+F7</f>
        <v>236</v>
      </c>
      <c r="G8" s="107">
        <f t="shared" si="0"/>
        <v>240</v>
      </c>
      <c r="H8" s="107">
        <f t="shared" si="0"/>
        <v>270</v>
      </c>
      <c r="I8" s="107">
        <f t="shared" si="0"/>
        <v>269</v>
      </c>
      <c r="J8" s="104">
        <f t="shared" si="0"/>
        <v>79111</v>
      </c>
      <c r="K8" s="108">
        <f>F8/D8*100</f>
        <v>91.828793774319067</v>
      </c>
      <c r="L8" s="87">
        <f>H8*3.4/F8</f>
        <v>3.8898305084745761</v>
      </c>
      <c r="M8" s="109">
        <f>(M6+M7)/2</f>
        <v>3.2649999999999997</v>
      </c>
      <c r="N8" s="110">
        <f>D8/B8*100</f>
        <v>21.239669421487601</v>
      </c>
      <c r="O8" s="110">
        <v>21</v>
      </c>
      <c r="P8" s="107">
        <f t="shared" ref="P8:U8" si="1">P6+P7</f>
        <v>270</v>
      </c>
      <c r="Q8" s="107">
        <f t="shared" si="1"/>
        <v>112</v>
      </c>
      <c r="R8" s="107">
        <f t="shared" si="1"/>
        <v>40</v>
      </c>
      <c r="S8" s="107">
        <f t="shared" si="1"/>
        <v>67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9750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13801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11634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8</v>
      </c>
      <c r="R9" s="84">
        <v>4</v>
      </c>
      <c r="S9" s="120" t="s">
        <v>77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3949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3675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75</v>
      </c>
      <c r="T10" s="132" t="s">
        <v>80</v>
      </c>
      <c r="U10" s="133" t="s">
        <v>76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7295</v>
      </c>
      <c r="D11" s="126">
        <v>26</v>
      </c>
      <c r="E11" s="126">
        <v>21</v>
      </c>
      <c r="F11" s="126">
        <v>23</v>
      </c>
      <c r="G11" s="126">
        <v>17</v>
      </c>
      <c r="H11" s="126">
        <v>25</v>
      </c>
      <c r="I11" s="93">
        <v>18</v>
      </c>
      <c r="J11" s="85">
        <v>7547</v>
      </c>
      <c r="K11" s="118">
        <f>F11/D11*100</f>
        <v>88.461538461538453</v>
      </c>
      <c r="L11" s="87">
        <f t="shared" ref="L11:L19" si="3">H11*3.4/F11</f>
        <v>3.6956521739130435</v>
      </c>
      <c r="M11" s="127" t="s">
        <v>55</v>
      </c>
      <c r="N11" s="89">
        <v>15.9</v>
      </c>
      <c r="O11" s="90">
        <v>17.5</v>
      </c>
      <c r="P11" s="84">
        <f t="shared" si="2"/>
        <v>25</v>
      </c>
      <c r="Q11" s="136">
        <v>11</v>
      </c>
      <c r="R11" s="136"/>
      <c r="S11" s="131" t="s">
        <v>66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3434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2993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70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4280</v>
      </c>
      <c r="D14" s="93">
        <v>14</v>
      </c>
      <c r="E14" s="93">
        <v>12</v>
      </c>
      <c r="F14" s="93">
        <v>13</v>
      </c>
      <c r="G14" s="93">
        <v>11</v>
      </c>
      <c r="H14" s="93">
        <v>13</v>
      </c>
      <c r="I14" s="93">
        <v>11</v>
      </c>
      <c r="J14" s="85">
        <v>3770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6.1</v>
      </c>
      <c r="P14" s="84">
        <f>H14</f>
        <v>13</v>
      </c>
      <c r="Q14" s="84">
        <v>2</v>
      </c>
      <c r="R14" s="84"/>
      <c r="S14" s="120" t="s">
        <v>75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1138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896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523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523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1498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1245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1191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948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995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754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38104</v>
      </c>
      <c r="D22" s="40">
        <f>D9+D10+D11+D12+D13+D14+D15+D16+D17+D18+D19+D20+D21</f>
        <v>124</v>
      </c>
      <c r="E22" s="40">
        <f>E9+E10+E11+E12+E13+E14+E15+E16+E17+E18+E19+E20+E21</f>
        <v>122</v>
      </c>
      <c r="F22" s="40">
        <f>F9+F10+F11+F12+F13+F14+F15+F16+F17+F18+F19+F20+F21</f>
        <v>101</v>
      </c>
      <c r="G22" s="40">
        <f>G21+G20+G19+G18+G17+G16+G15+G14+G13+G12+G11+G10+G9</f>
        <v>103</v>
      </c>
      <c r="H22" s="40">
        <f>H21+H20+H19+H18+H17+H16+H15+H14+H13+H12+H11+H10+H9</f>
        <v>109</v>
      </c>
      <c r="I22" s="40">
        <f>I21+I20+I19+I18+I17+I16+I15+I14+I13+I12+I11+I10+I9</f>
        <v>112</v>
      </c>
      <c r="J22" s="39">
        <f>J21+J20+J19+J18+J17+J16+J15+J14+J13+J12+J11+J10+J9</f>
        <v>33985</v>
      </c>
      <c r="K22" s="37">
        <f t="shared" si="4"/>
        <v>81.451612903225808</v>
      </c>
      <c r="L22" s="31">
        <f>H22*3.4/F22</f>
        <v>3.669306930693069</v>
      </c>
      <c r="M22" s="41">
        <f>(M9+M10+M11+M12+M14+M15+M16+M17+M18+M19)/10</f>
        <v>3.129</v>
      </c>
      <c r="N22" s="32">
        <f t="shared" si="5"/>
        <v>9.4656488549618327</v>
      </c>
      <c r="O22" s="42">
        <v>8.6999999999999993</v>
      </c>
      <c r="P22" s="30">
        <f>P21+P20+P19+P18+P17+P16+P15+P14+P13+P12+P11+P10+P9</f>
        <v>109</v>
      </c>
      <c r="Q22" s="30">
        <f t="shared" ref="Q22:U22" si="8">Q21+Q20+Q19+Q18+Q17+Q16+Q15+Q14+Q13+Q12+Q11+Q10+Q9</f>
        <v>22</v>
      </c>
      <c r="R22" s="30">
        <f t="shared" si="8"/>
        <v>4</v>
      </c>
      <c r="S22" s="30">
        <f t="shared" si="8"/>
        <v>44</v>
      </c>
      <c r="T22" s="30">
        <f t="shared" si="8"/>
        <v>4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111718</v>
      </c>
      <c r="D23" s="33">
        <f t="shared" ref="D23:J23" si="9">D22+D8</f>
        <v>381</v>
      </c>
      <c r="E23" s="33">
        <f t="shared" si="9"/>
        <v>374</v>
      </c>
      <c r="F23" s="53">
        <f t="shared" si="9"/>
        <v>337</v>
      </c>
      <c r="G23" s="53">
        <f t="shared" si="9"/>
        <v>343</v>
      </c>
      <c r="H23" s="33">
        <f t="shared" si="9"/>
        <v>379</v>
      </c>
      <c r="I23" s="33">
        <f t="shared" si="9"/>
        <v>381</v>
      </c>
      <c r="J23" s="77">
        <f t="shared" si="9"/>
        <v>113096</v>
      </c>
      <c r="K23" s="78">
        <f t="shared" si="4"/>
        <v>88.451443569553803</v>
      </c>
      <c r="L23" s="31">
        <f>H23*3.4/F23</f>
        <v>3.8237388724035606</v>
      </c>
      <c r="M23" s="54">
        <f>(M8+M22)/2</f>
        <v>3.1970000000000001</v>
      </c>
      <c r="N23" s="55">
        <f>D23/B23*100</f>
        <v>15.119047619047619</v>
      </c>
      <c r="O23" s="55">
        <v>14.4</v>
      </c>
      <c r="P23" s="56">
        <f>P22+P8</f>
        <v>379</v>
      </c>
      <c r="Q23" s="33">
        <f>Q22+Q8</f>
        <v>134</v>
      </c>
      <c r="R23" s="33">
        <f>R22+R8</f>
        <v>44</v>
      </c>
      <c r="S23" s="33">
        <f>S8+S22</f>
        <v>111</v>
      </c>
      <c r="T23" s="33">
        <f>T8+T22</f>
        <v>4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20650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7</v>
      </c>
      <c r="E24" s="168"/>
      <c r="F24" s="167">
        <f>F23-G23</f>
        <v>-6</v>
      </c>
      <c r="G24" s="168"/>
      <c r="H24" s="169">
        <f>H23-I23</f>
        <v>-2</v>
      </c>
      <c r="I24" s="170"/>
      <c r="J24" s="79"/>
      <c r="K24" s="80"/>
      <c r="L24" s="22"/>
      <c r="M24" s="22"/>
      <c r="N24" s="22"/>
      <c r="O24" s="22"/>
      <c r="P24" s="23"/>
      <c r="Q24" s="24" t="s">
        <v>81</v>
      </c>
      <c r="R24" s="24" t="s">
        <v>82</v>
      </c>
      <c r="S24" s="24" t="s">
        <v>79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20470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2023-09-21T03:37:21Z</cp:lastPrinted>
  <dcterms:created xsi:type="dcterms:W3CDTF">2020-08-31T08:55:27Z</dcterms:created>
  <dcterms:modified xsi:type="dcterms:W3CDTF">2023-09-22T03:18:19Z</dcterms:modified>
</cp:coreProperties>
</file>