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<sst xmlns="http://schemas.openxmlformats.org/spreadsheetml/2006/main" count="228" uniqueCount="82">
  <si>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</si>
  <si>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</si>
  <si>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</si>
  <si>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</si>
  <si>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</si>
  <si>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</si>
  <si>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</si>
  <si>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</si>
  <si>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</si>
  <si>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</si>
  <si>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</si>
  <si>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</si>
  <si>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</si>
  <si>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</si>
  <si>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</si>
  <si>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</si>
  <si>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</si>
  <si>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</si>
  <si>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</si>
  <si>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</si>
  <si>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</si>
  <si>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</si>
  <si>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</si>
  <si>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</si>
  <si>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</si>
  <si>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</si>
  <si>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</si>
  <si>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</si>
  <si>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</si>
  <si>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</si>
  <si>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</si>
  <si>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</si>
  <si>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</si>
  <si>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</si>
  <si>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</si>
  <si>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</si>
  <si>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</si>
  <si>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</si>
  <si>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</si>
  <si>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</si>
  <si>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</si>
  <si>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</si>
  <si>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</si>
  <si>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</si>
  <si>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</si>
  <si>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</si>
  <si>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</si>
  <si>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</si>
  <si>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</si>
  <si>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40</t>
  </si>
  <si>
    <t>69</t>
  </si>
  <si>
    <t>5</t>
  </si>
  <si>
    <t>13</t>
  </si>
  <si>
    <t>10</t>
  </si>
  <si>
    <t>8</t>
  </si>
  <si>
    <t>20</t>
  </si>
  <si>
    <t>2668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</si>
  <si>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</si>
  <si>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</si>
  <si>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</si>
  <si>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</si>
  <si>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</si>
  <si>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</si>
  <si>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</si>
  <si>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</si>
  <si>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22</t>
  </si>
  <si>
    <t>4</t>
  </si>
  <si>
    <t>3,41</t>
  </si>
  <si>
    <t>11</t>
  </si>
  <si>
    <t>3,0</t>
  </si>
  <si>
    <t>КФХ Бакланова О.В.</t>
  </si>
  <si>
    <t>7</t>
  </si>
  <si>
    <t>19</t>
  </si>
  <si>
    <t>155</t>
  </si>
  <si>
    <t>56</t>
  </si>
  <si>
    <t>203</t>
  </si>
  <si>
    <t>СВОДКА ПО НАДОЮ МОЛОКА ЗА 11.01.2023 года</t>
  </si>
  <si>
    <t>97</t>
  </si>
  <si>
    <t>0-0</t>
  </si>
  <si>
    <t>16</t>
  </si>
  <si>
    <t>КФХ Барсумян А.Д.</t>
  </si>
  <si>
    <t>КФХ Иванов  В.М.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</si>
</sst>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17" fillId="0" borderId="3" xfId="0" applyNumberFormat="1" applyFont="1" applyFill="1" applyBorder="1" applyAlignment="1" applyProtection="1">
      <alignment horizontal="left"/>
      <protection locked="0"/>
    </xf>
    <xf numFmtId="49" fontId="16" fillId="0" borderId="11" xfId="0" applyNumberFormat="1" applyFont="1" applyFill="1" applyBorder="1" applyAlignment="1" applyProtection="1">
      <alignment horizontal="left" vertical="center"/>
      <protection locked="0"/>
    </xf>
    <xf numFmtId="49" fontId="17" fillId="0" borderId="7" xfId="0" applyNumberFormat="1" applyFont="1" applyFill="1" applyBorder="1" applyAlignment="1" applyProtection="1">
      <alignment horizontal="left"/>
      <protection locked="0"/>
    </xf>
    <xf numFmtId="49" fontId="17" fillId="0" borderId="6" xfId="0" applyNumberFormat="1" applyFont="1" applyFill="1" applyBorder="1" applyAlignment="1" applyProtection="1">
      <alignment horizontal="left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Q14" sqref="Q14:R14"/>
    </sheetView>
  </sheetViews>
  <sheetFormatPr defaultRowHeight="18"/>
  <cols>
    <col min="1" max="1" width="21.42578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30" t="s">
        <v>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</row>
    <row r="2" spans="1:192" ht="12.75" customHeight="1">
      <c r="A2" s="131" t="s">
        <v>24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32" t="s">
        <v>1</v>
      </c>
      <c r="C4" s="134" t="s">
        <v>62</v>
      </c>
      <c r="D4" s="123" t="s">
        <v>2</v>
      </c>
      <c r="E4" s="124"/>
      <c r="F4" s="124"/>
      <c r="G4" s="124"/>
      <c r="H4" s="124"/>
      <c r="I4" s="125"/>
      <c r="J4" s="119" t="s">
        <v>61</v>
      </c>
      <c r="K4" s="126" t="s">
        <v>3</v>
      </c>
      <c r="L4" s="119" t="s">
        <v>4</v>
      </c>
      <c r="M4" s="119" t="s">
        <v>5</v>
      </c>
      <c r="N4" s="140" t="s">
        <v>6</v>
      </c>
      <c r="O4" s="141"/>
      <c r="P4" s="119" t="s">
        <v>42</v>
      </c>
      <c r="Q4" s="121" t="s">
        <v>7</v>
      </c>
      <c r="R4" s="122"/>
      <c r="S4" s="123" t="s">
        <v>8</v>
      </c>
      <c r="T4" s="124"/>
      <c r="U4" s="125"/>
      <c r="V4" s="126" t="s">
        <v>9</v>
      </c>
      <c r="W4" s="128" t="s">
        <v>64</v>
      </c>
      <c r="X4" s="129"/>
      <c r="Y4" s="8" t="s">
        <v>57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35" t="s">
        <v>11</v>
      </c>
      <c r="DJ4" s="137" t="s">
        <v>46</v>
      </c>
    </row>
    <row r="5" spans="1:192" ht="53.25" customHeight="1" thickBot="1">
      <c r="A5" s="120"/>
      <c r="B5" s="133"/>
      <c r="C5" s="134"/>
      <c r="D5" s="138" t="s">
        <v>58</v>
      </c>
      <c r="E5" s="139"/>
      <c r="F5" s="138" t="s">
        <v>59</v>
      </c>
      <c r="G5" s="139"/>
      <c r="H5" s="138" t="s">
        <v>60</v>
      </c>
      <c r="I5" s="139"/>
      <c r="J5" s="120"/>
      <c r="K5" s="127"/>
      <c r="L5" s="120"/>
      <c r="M5" s="120"/>
      <c r="N5" s="111" t="s">
        <v>63</v>
      </c>
      <c r="O5" s="111" t="s">
        <v>44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48</v>
      </c>
      <c r="V5" s="127"/>
      <c r="W5" s="110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36"/>
      <c r="DJ5" s="137"/>
    </row>
    <row r="6" spans="1:192" ht="39" customHeight="1" thickBot="1">
      <c r="A6" s="142" t="s">
        <v>18</v>
      </c>
      <c r="B6" s="64">
        <v>950</v>
      </c>
      <c r="C6" s="65">
        <v>2723</v>
      </c>
      <c r="D6" s="32">
        <v>250</v>
      </c>
      <c r="E6" s="32">
        <v>230</v>
      </c>
      <c r="F6" s="32">
        <v>235</v>
      </c>
      <c r="G6" s="32">
        <v>216</v>
      </c>
      <c r="H6" s="32">
        <v>273</v>
      </c>
      <c r="I6" s="32">
        <v>250</v>
      </c>
      <c r="J6" s="65">
        <v>3004</v>
      </c>
      <c r="K6" s="66">
        <v>95</v>
      </c>
      <c r="L6" s="33">
        <v>3.95</v>
      </c>
      <c r="M6" s="67" t="s">
        <v>67</v>
      </c>
      <c r="N6" s="34">
        <v>26.3</v>
      </c>
      <c r="O6" s="68">
        <v>25.4</v>
      </c>
      <c r="P6" s="32">
        <f>H6</f>
        <v>273</v>
      </c>
      <c r="Q6" s="69">
        <v>30</v>
      </c>
      <c r="R6" s="70" t="s">
        <v>68</v>
      </c>
      <c r="S6" s="71">
        <v>19</v>
      </c>
      <c r="T6" s="72">
        <v>12</v>
      </c>
      <c r="U6" s="73">
        <v>91</v>
      </c>
      <c r="V6" s="74"/>
      <c r="W6" s="32">
        <v>365</v>
      </c>
      <c r="X6" s="68">
        <v>27.8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5">
        <v>200</v>
      </c>
      <c r="DH6" s="76"/>
      <c r="DI6" s="77"/>
      <c r="DJ6" s="76"/>
    </row>
    <row r="7" spans="1:192" ht="28.5" customHeight="1" thickBot="1">
      <c r="A7" s="142" t="s">
        <v>20</v>
      </c>
      <c r="B7" s="64">
        <v>250</v>
      </c>
      <c r="C7" s="78">
        <v>99</v>
      </c>
      <c r="D7" s="32">
        <v>9</v>
      </c>
      <c r="E7" s="32">
        <v>9</v>
      </c>
      <c r="F7" s="32">
        <v>7</v>
      </c>
      <c r="G7" s="32">
        <v>7</v>
      </c>
      <c r="H7" s="32">
        <v>8</v>
      </c>
      <c r="I7" s="32">
        <v>8</v>
      </c>
      <c r="J7" s="65">
        <v>88</v>
      </c>
      <c r="K7" s="66">
        <v>88</v>
      </c>
      <c r="L7" s="33">
        <v>3.8</v>
      </c>
      <c r="M7" s="67" t="s">
        <v>21</v>
      </c>
      <c r="N7" s="34">
        <f>D7/B7*100</f>
        <v>3.5999999999999996</v>
      </c>
      <c r="O7" s="68">
        <v>3.6</v>
      </c>
      <c r="P7" s="32">
        <f>H7</f>
        <v>8</v>
      </c>
      <c r="Q7" s="69">
        <v>2</v>
      </c>
      <c r="R7" s="70"/>
      <c r="S7" s="71">
        <v>5</v>
      </c>
      <c r="T7" s="72"/>
      <c r="U7" s="73"/>
      <c r="V7" s="74"/>
      <c r="W7" s="32">
        <v>0</v>
      </c>
      <c r="X7" s="68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9">
        <v>50</v>
      </c>
      <c r="DH7" s="76"/>
      <c r="DI7" s="77"/>
      <c r="DJ7" s="76"/>
    </row>
    <row r="8" spans="1:192" s="13" customFormat="1" ht="24" customHeight="1" thickBot="1">
      <c r="A8" s="143" t="s">
        <v>22</v>
      </c>
      <c r="B8" s="80">
        <f t="shared" ref="B8:J8" si="0">B6+B7</f>
        <v>1200</v>
      </c>
      <c r="C8" s="81">
        <f t="shared" si="0"/>
        <v>2822</v>
      </c>
      <c r="D8" s="82">
        <f t="shared" si="0"/>
        <v>259</v>
      </c>
      <c r="E8" s="35">
        <f t="shared" si="0"/>
        <v>239</v>
      </c>
      <c r="F8" s="35">
        <f t="shared" si="0"/>
        <v>242</v>
      </c>
      <c r="G8" s="35">
        <f t="shared" si="0"/>
        <v>223</v>
      </c>
      <c r="H8" s="35">
        <f t="shared" si="0"/>
        <v>281</v>
      </c>
      <c r="I8" s="35">
        <f t="shared" si="0"/>
        <v>258</v>
      </c>
      <c r="J8" s="80">
        <f t="shared" si="0"/>
        <v>3092</v>
      </c>
      <c r="K8" s="83">
        <f>F8/D8*100</f>
        <v>93.43629343629344</v>
      </c>
      <c r="L8" s="33">
        <f>H8*3.4/F8</f>
        <v>3.9479338842975205</v>
      </c>
      <c r="M8" s="84">
        <f>(M6+M7)/2</f>
        <v>3.2800000000000002</v>
      </c>
      <c r="N8" s="85">
        <f>D8/B8*100</f>
        <v>21.583333333333332</v>
      </c>
      <c r="O8" s="85">
        <v>20.7</v>
      </c>
      <c r="P8" s="35">
        <f>P6+P7</f>
        <v>281</v>
      </c>
      <c r="Q8" s="35">
        <f>Q7+Q6</f>
        <v>32</v>
      </c>
      <c r="R8" s="35">
        <f>R7+R6</f>
        <v>11</v>
      </c>
      <c r="S8" s="35">
        <f>S7+S6</f>
        <v>24</v>
      </c>
      <c r="T8" s="35">
        <f>T7+T6</f>
        <v>12</v>
      </c>
      <c r="U8" s="35">
        <f>U6+U7</f>
        <v>91</v>
      </c>
      <c r="V8" s="36"/>
      <c r="W8" s="35">
        <f>W6+W7</f>
        <v>365</v>
      </c>
      <c r="X8" s="85">
        <v>27.8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250</v>
      </c>
      <c r="DH8" s="35" t="e">
        <f>DH6+#REF!+#REF!+DH7</f>
        <v>#REF!</v>
      </c>
      <c r="DI8" s="86" t="e">
        <f>DI6+#REF!+#REF!+DI7</f>
        <v>#REF!</v>
      </c>
      <c r="DJ8" s="72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144" t="s">
        <v>23</v>
      </c>
      <c r="B9" s="65">
        <v>410</v>
      </c>
      <c r="C9" s="88">
        <v>462</v>
      </c>
      <c r="D9" s="71">
        <v>42</v>
      </c>
      <c r="E9" s="71">
        <v>42</v>
      </c>
      <c r="F9" s="71">
        <v>31</v>
      </c>
      <c r="G9" s="71">
        <v>33</v>
      </c>
      <c r="H9" s="71">
        <v>36</v>
      </c>
      <c r="I9" s="71">
        <v>36</v>
      </c>
      <c r="J9" s="65">
        <v>396</v>
      </c>
      <c r="K9" s="39">
        <v>81</v>
      </c>
      <c r="L9" s="33">
        <v>3.8</v>
      </c>
      <c r="M9" s="89">
        <v>3.26</v>
      </c>
      <c r="N9" s="34">
        <v>10.199999999999999</v>
      </c>
      <c r="O9" s="68">
        <v>10.199999999999999</v>
      </c>
      <c r="P9" s="32">
        <f t="shared" ref="P9:P13" si="1">H9</f>
        <v>36</v>
      </c>
      <c r="Q9" s="69">
        <v>6</v>
      </c>
      <c r="R9" s="32">
        <v>3</v>
      </c>
      <c r="S9" s="90" t="s">
        <v>51</v>
      </c>
      <c r="T9" s="91" t="s">
        <v>71</v>
      </c>
      <c r="U9" s="108" t="s">
        <v>65</v>
      </c>
      <c r="V9" s="74"/>
      <c r="W9" s="90" t="s">
        <v>49</v>
      </c>
      <c r="X9" s="68">
        <v>21.5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9">
        <v>100</v>
      </c>
      <c r="DH9" s="76"/>
      <c r="DI9" s="77"/>
      <c r="DJ9" s="30"/>
      <c r="DL9" s="112"/>
    </row>
    <row r="10" spans="1:192" ht="21.75" customHeight="1" thickBot="1">
      <c r="A10" s="144" t="s">
        <v>35</v>
      </c>
      <c r="B10" s="88">
        <v>115</v>
      </c>
      <c r="C10" s="88">
        <v>102</v>
      </c>
      <c r="D10" s="92">
        <v>10</v>
      </c>
      <c r="E10" s="92">
        <v>9</v>
      </c>
      <c r="F10" s="92">
        <v>9</v>
      </c>
      <c r="G10" s="92">
        <v>8</v>
      </c>
      <c r="H10" s="92">
        <v>10</v>
      </c>
      <c r="I10" s="71">
        <v>9</v>
      </c>
      <c r="J10" s="65">
        <v>102</v>
      </c>
      <c r="K10" s="39">
        <f>F10/D10*100</f>
        <v>90</v>
      </c>
      <c r="L10" s="33">
        <v>3.8</v>
      </c>
      <c r="M10" s="93" t="s">
        <v>33</v>
      </c>
      <c r="N10" s="34">
        <f>D10/B10*100</f>
        <v>8.695652173913043</v>
      </c>
      <c r="O10" s="94">
        <v>15.3</v>
      </c>
      <c r="P10" s="32">
        <f>H10</f>
        <v>10</v>
      </c>
      <c r="Q10" s="95">
        <v>2</v>
      </c>
      <c r="R10" s="96"/>
      <c r="S10" s="26"/>
      <c r="T10" s="97" t="s">
        <v>34</v>
      </c>
      <c r="U10" s="98" t="s">
        <v>34</v>
      </c>
      <c r="V10" s="74"/>
      <c r="W10" s="26" t="s">
        <v>79</v>
      </c>
      <c r="X10" s="99">
        <v>19.8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9"/>
      <c r="DH10" s="76"/>
      <c r="DI10" s="77"/>
      <c r="DJ10" s="30"/>
    </row>
    <row r="11" spans="1:192" ht="22.5" customHeight="1" thickBot="1">
      <c r="A11" s="145" t="s">
        <v>25</v>
      </c>
      <c r="B11" s="88">
        <v>136</v>
      </c>
      <c r="C11" s="88">
        <v>253</v>
      </c>
      <c r="D11" s="92">
        <v>23</v>
      </c>
      <c r="E11" s="92">
        <v>18</v>
      </c>
      <c r="F11" s="92">
        <v>20</v>
      </c>
      <c r="G11" s="92">
        <v>14</v>
      </c>
      <c r="H11" s="92">
        <v>21</v>
      </c>
      <c r="I11" s="71">
        <v>15</v>
      </c>
      <c r="J11" s="65">
        <v>231</v>
      </c>
      <c r="K11" s="39">
        <f>F11/D11*100</f>
        <v>86.956521739130437</v>
      </c>
      <c r="L11" s="33">
        <f t="shared" ref="L11:L19" si="2">H11*3.4/F11</f>
        <v>3.5699999999999994</v>
      </c>
      <c r="M11" s="93" t="s">
        <v>26</v>
      </c>
      <c r="N11" s="34">
        <f t="shared" ref="N11:N22" si="3">D11/B11*100</f>
        <v>16.911764705882355</v>
      </c>
      <c r="O11" s="68">
        <v>15.1</v>
      </c>
      <c r="P11" s="32">
        <f t="shared" si="1"/>
        <v>21</v>
      </c>
      <c r="Q11" s="100">
        <v>5</v>
      </c>
      <c r="R11" s="100"/>
      <c r="S11" s="26"/>
      <c r="T11" s="97"/>
      <c r="U11" s="97" t="s">
        <v>55</v>
      </c>
      <c r="V11" s="26"/>
      <c r="W11" s="26" t="s">
        <v>50</v>
      </c>
      <c r="X11" s="99">
        <v>24.6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1"/>
      <c r="DG11" s="102">
        <v>200</v>
      </c>
      <c r="DH11" s="103"/>
      <c r="DI11" s="77"/>
      <c r="DJ11" s="30">
        <v>0</v>
      </c>
    </row>
    <row r="12" spans="1:192" ht="24.75" customHeight="1" thickBot="1">
      <c r="A12" s="144" t="s">
        <v>27</v>
      </c>
      <c r="B12" s="65">
        <v>105</v>
      </c>
      <c r="C12" s="65">
        <v>88</v>
      </c>
      <c r="D12" s="71">
        <v>8</v>
      </c>
      <c r="E12" s="71">
        <v>9</v>
      </c>
      <c r="F12" s="71">
        <v>6</v>
      </c>
      <c r="G12" s="71">
        <v>7</v>
      </c>
      <c r="H12" s="71">
        <v>7</v>
      </c>
      <c r="I12" s="71">
        <v>8</v>
      </c>
      <c r="J12" s="65">
        <v>77</v>
      </c>
      <c r="K12" s="39">
        <f t="shared" ref="K12:K23" si="4">F12/D12*100</f>
        <v>75</v>
      </c>
      <c r="L12" s="33">
        <f t="shared" si="2"/>
        <v>3.9666666666666668</v>
      </c>
      <c r="M12" s="93" t="s">
        <v>19</v>
      </c>
      <c r="N12" s="34">
        <f t="shared" si="3"/>
        <v>7.6190476190476195</v>
      </c>
      <c r="O12" s="68">
        <v>9</v>
      </c>
      <c r="P12" s="32">
        <f t="shared" si="1"/>
        <v>7</v>
      </c>
      <c r="Q12" s="32">
        <v>3</v>
      </c>
      <c r="R12" s="32"/>
      <c r="S12" s="90"/>
      <c r="T12" s="91"/>
      <c r="U12" s="91"/>
      <c r="V12" s="90"/>
      <c r="W12" s="90" t="s">
        <v>51</v>
      </c>
      <c r="X12" s="68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9"/>
      <c r="DH12" s="76"/>
      <c r="DI12" s="77"/>
      <c r="DJ12" s="30"/>
    </row>
    <row r="13" spans="1:192" ht="24.75" hidden="1" customHeight="1" thickBot="1">
      <c r="A13" s="144" t="s">
        <v>28</v>
      </c>
      <c r="B13" s="65"/>
      <c r="C13" s="65"/>
      <c r="D13" s="71"/>
      <c r="E13" s="71">
        <v>4</v>
      </c>
      <c r="F13" s="71"/>
      <c r="G13" s="71">
        <v>3</v>
      </c>
      <c r="H13" s="71"/>
      <c r="I13" s="71">
        <v>3</v>
      </c>
      <c r="J13" s="65"/>
      <c r="K13" s="39"/>
      <c r="L13" s="33"/>
      <c r="M13" s="93"/>
      <c r="N13" s="34"/>
      <c r="O13" s="68">
        <v>7.5</v>
      </c>
      <c r="P13" s="32">
        <f t="shared" si="1"/>
        <v>0</v>
      </c>
      <c r="Q13" s="32"/>
      <c r="R13" s="32"/>
      <c r="S13" s="90"/>
      <c r="T13" s="91"/>
      <c r="U13" s="91"/>
      <c r="V13" s="90" t="s">
        <v>24</v>
      </c>
      <c r="W13" s="90" t="s">
        <v>31</v>
      </c>
      <c r="X13" s="68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9"/>
      <c r="DH13" s="104"/>
      <c r="DI13" s="105"/>
      <c r="DJ13" s="30"/>
      <c r="DN13" s="109"/>
    </row>
    <row r="14" spans="1:192" ht="24.75" customHeight="1" thickBot="1">
      <c r="A14" s="144" t="s">
        <v>29</v>
      </c>
      <c r="B14" s="65">
        <v>215</v>
      </c>
      <c r="C14" s="65">
        <v>132</v>
      </c>
      <c r="D14" s="71">
        <v>12</v>
      </c>
      <c r="E14" s="71">
        <v>11</v>
      </c>
      <c r="F14" s="71">
        <v>10</v>
      </c>
      <c r="G14" s="71">
        <v>8</v>
      </c>
      <c r="H14" s="71">
        <v>10</v>
      </c>
      <c r="I14" s="71">
        <v>9</v>
      </c>
      <c r="J14" s="65">
        <v>110</v>
      </c>
      <c r="K14" s="39">
        <f t="shared" si="4"/>
        <v>83.333333333333343</v>
      </c>
      <c r="L14" s="33">
        <f>H14*3.4/F14</f>
        <v>3.4</v>
      </c>
      <c r="M14" s="93" t="s">
        <v>30</v>
      </c>
      <c r="N14" s="34">
        <f>D14/B14*100</f>
        <v>5.5813953488372094</v>
      </c>
      <c r="O14" s="68">
        <v>5.7</v>
      </c>
      <c r="P14" s="32">
        <f>H14</f>
        <v>10</v>
      </c>
      <c r="Q14" s="32">
        <v>6</v>
      </c>
      <c r="R14" s="32"/>
      <c r="S14" s="90" t="s">
        <v>66</v>
      </c>
      <c r="T14" s="91"/>
      <c r="U14" s="91" t="s">
        <v>54</v>
      </c>
      <c r="V14" s="90"/>
      <c r="W14" s="90" t="s">
        <v>52</v>
      </c>
      <c r="X14" s="68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9"/>
      <c r="DH14" s="104"/>
      <c r="DI14" s="105"/>
      <c r="DJ14" s="30"/>
    </row>
    <row r="15" spans="1:192" ht="30.75" customHeight="1" thickBot="1">
      <c r="A15" s="144" t="s">
        <v>47</v>
      </c>
      <c r="B15" s="65">
        <v>115</v>
      </c>
      <c r="C15" s="65">
        <v>11</v>
      </c>
      <c r="D15" s="71">
        <v>1</v>
      </c>
      <c r="E15" s="71">
        <v>3</v>
      </c>
      <c r="F15" s="71">
        <v>1</v>
      </c>
      <c r="G15" s="71">
        <v>2</v>
      </c>
      <c r="H15" s="71">
        <v>1</v>
      </c>
      <c r="I15" s="71">
        <v>2</v>
      </c>
      <c r="J15" s="65">
        <v>11</v>
      </c>
      <c r="K15" s="39">
        <f t="shared" si="4"/>
        <v>100</v>
      </c>
      <c r="L15" s="33">
        <f t="shared" si="2"/>
        <v>3.4</v>
      </c>
      <c r="M15" s="93" t="s">
        <v>30</v>
      </c>
      <c r="N15" s="34">
        <f t="shared" si="3"/>
        <v>0.86956521739130432</v>
      </c>
      <c r="O15" s="68">
        <v>2.6</v>
      </c>
      <c r="P15" s="32">
        <f t="shared" ref="P15" si="5">H15</f>
        <v>1</v>
      </c>
      <c r="Q15" s="32"/>
      <c r="R15" s="32"/>
      <c r="S15" s="90"/>
      <c r="T15" s="91"/>
      <c r="U15" s="91"/>
      <c r="V15" s="90"/>
      <c r="W15" s="90" t="s">
        <v>51</v>
      </c>
      <c r="X15" s="68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9"/>
      <c r="DH15" s="104"/>
      <c r="DI15" s="105"/>
      <c r="DJ15" s="30"/>
    </row>
    <row r="16" spans="1:192" ht="20.25" hidden="1" customHeight="1" thickBot="1">
      <c r="A16" s="144" t="s">
        <v>70</v>
      </c>
      <c r="B16" s="64"/>
      <c r="C16" s="64"/>
      <c r="D16" s="32"/>
      <c r="E16" s="32">
        <v>3</v>
      </c>
      <c r="F16" s="32"/>
      <c r="G16" s="32">
        <v>2</v>
      </c>
      <c r="H16" s="32"/>
      <c r="I16" s="32">
        <v>2</v>
      </c>
      <c r="J16" s="65"/>
      <c r="K16" s="39"/>
      <c r="L16" s="33"/>
      <c r="M16" s="93"/>
      <c r="N16" s="34"/>
      <c r="O16" s="68">
        <v>2</v>
      </c>
      <c r="P16" s="106">
        <f t="shared" ref="P16:P19" si="6">H16</f>
        <v>0</v>
      </c>
      <c r="Q16" s="32"/>
      <c r="R16" s="90"/>
      <c r="S16" s="71"/>
      <c r="T16" s="72"/>
      <c r="U16" s="91"/>
      <c r="V16" s="90"/>
      <c r="W16" s="32"/>
      <c r="X16" s="68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07"/>
      <c r="DG16" s="79"/>
      <c r="DH16" s="104"/>
      <c r="DI16" s="105"/>
      <c r="DJ16" s="30"/>
    </row>
    <row r="17" spans="1:192" ht="27.75" customHeight="1" thickBot="1">
      <c r="A17" s="144" t="s">
        <v>32</v>
      </c>
      <c r="B17" s="65">
        <v>104</v>
      </c>
      <c r="C17" s="65">
        <v>22</v>
      </c>
      <c r="D17" s="71">
        <v>2</v>
      </c>
      <c r="E17" s="71">
        <v>4</v>
      </c>
      <c r="F17" s="71">
        <v>2</v>
      </c>
      <c r="G17" s="71">
        <v>3</v>
      </c>
      <c r="H17" s="71">
        <v>2</v>
      </c>
      <c r="I17" s="71">
        <v>3</v>
      </c>
      <c r="J17" s="65">
        <v>22</v>
      </c>
      <c r="K17" s="39">
        <f t="shared" si="4"/>
        <v>100</v>
      </c>
      <c r="L17" s="33">
        <f t="shared" si="2"/>
        <v>3.4</v>
      </c>
      <c r="M17" s="93" t="s">
        <v>19</v>
      </c>
      <c r="N17" s="34">
        <f t="shared" si="3"/>
        <v>1.9230769230769231</v>
      </c>
      <c r="O17" s="68">
        <v>3.8</v>
      </c>
      <c r="P17" s="106">
        <f t="shared" si="6"/>
        <v>2</v>
      </c>
      <c r="Q17" s="32"/>
      <c r="R17" s="32"/>
      <c r="S17" s="90"/>
      <c r="T17" s="91"/>
      <c r="U17" s="93"/>
      <c r="V17" s="90"/>
      <c r="W17" s="90" t="s">
        <v>53</v>
      </c>
      <c r="X17" s="68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07"/>
      <c r="DG17" s="79"/>
      <c r="DH17" s="104"/>
      <c r="DI17" s="105"/>
      <c r="DJ17" s="30"/>
    </row>
    <row r="18" spans="1:192" ht="21.75" customHeight="1" thickBot="1">
      <c r="A18" s="144" t="s">
        <v>45</v>
      </c>
      <c r="B18" s="65">
        <v>60</v>
      </c>
      <c r="C18" s="65">
        <v>25</v>
      </c>
      <c r="D18" s="71">
        <v>3</v>
      </c>
      <c r="E18" s="71">
        <v>2</v>
      </c>
      <c r="F18" s="71">
        <v>2</v>
      </c>
      <c r="G18" s="71">
        <v>2</v>
      </c>
      <c r="H18" s="71">
        <v>2</v>
      </c>
      <c r="I18" s="71">
        <v>2</v>
      </c>
      <c r="J18" s="65">
        <v>22</v>
      </c>
      <c r="K18" s="39">
        <f t="shared" si="4"/>
        <v>66.666666666666657</v>
      </c>
      <c r="L18" s="33">
        <f>H18*3.4/F18</f>
        <v>3.4</v>
      </c>
      <c r="M18" s="93" t="s">
        <v>33</v>
      </c>
      <c r="N18" s="34">
        <f t="shared" si="3"/>
        <v>5</v>
      </c>
      <c r="O18" s="68">
        <v>3.9</v>
      </c>
      <c r="P18" s="106">
        <f t="shared" si="6"/>
        <v>2</v>
      </c>
      <c r="Q18" s="32"/>
      <c r="R18" s="32"/>
      <c r="S18" s="90"/>
      <c r="T18" s="91"/>
      <c r="U18" s="91"/>
      <c r="V18" s="90"/>
      <c r="W18" s="90"/>
      <c r="X18" s="68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07"/>
      <c r="DG18" s="79"/>
      <c r="DH18" s="104"/>
      <c r="DI18" s="105"/>
      <c r="DJ18" s="30"/>
    </row>
    <row r="19" spans="1:192" ht="21.75" customHeight="1" thickBot="1">
      <c r="A19" s="144" t="s">
        <v>81</v>
      </c>
      <c r="B19" s="65">
        <v>40</v>
      </c>
      <c r="C19" s="65">
        <v>11</v>
      </c>
      <c r="D19" s="71">
        <v>1</v>
      </c>
      <c r="E19" s="71">
        <v>1</v>
      </c>
      <c r="F19" s="71">
        <v>1</v>
      </c>
      <c r="G19" s="71">
        <v>1</v>
      </c>
      <c r="H19" s="71">
        <v>1</v>
      </c>
      <c r="I19" s="71">
        <v>1</v>
      </c>
      <c r="J19" s="65">
        <v>11</v>
      </c>
      <c r="K19" s="39">
        <f t="shared" si="4"/>
        <v>100</v>
      </c>
      <c r="L19" s="33">
        <f t="shared" si="2"/>
        <v>3.4</v>
      </c>
      <c r="M19" s="93" t="s">
        <v>34</v>
      </c>
      <c r="N19" s="34">
        <f t="shared" si="3"/>
        <v>2.5</v>
      </c>
      <c r="O19" s="68">
        <v>4</v>
      </c>
      <c r="P19" s="106">
        <f t="shared" si="6"/>
        <v>1</v>
      </c>
      <c r="Q19" s="32">
        <v>2</v>
      </c>
      <c r="R19" s="32"/>
      <c r="S19" s="90"/>
      <c r="T19" s="91"/>
      <c r="U19" s="91"/>
      <c r="V19" s="90"/>
      <c r="W19" s="90"/>
      <c r="X19" s="68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07"/>
      <c r="DG19" s="79"/>
      <c r="DH19" s="104"/>
      <c r="DI19" s="105"/>
      <c r="DJ19" s="30"/>
    </row>
    <row r="20" spans="1:192" ht="19.5" customHeight="1" thickBot="1">
      <c r="A20" s="144" t="s">
        <v>80</v>
      </c>
      <c r="B20" s="64">
        <v>20</v>
      </c>
      <c r="C20" s="64">
        <v>11</v>
      </c>
      <c r="D20" s="32">
        <v>1</v>
      </c>
      <c r="E20" s="32">
        <v>7</v>
      </c>
      <c r="F20" s="32">
        <v>1</v>
      </c>
      <c r="G20" s="32">
        <v>5</v>
      </c>
      <c r="H20" s="32">
        <v>1</v>
      </c>
      <c r="I20" s="32">
        <v>6</v>
      </c>
      <c r="J20" s="65">
        <v>11</v>
      </c>
      <c r="K20" s="39">
        <f>F20/D20*100</f>
        <v>100</v>
      </c>
      <c r="L20" s="33">
        <f>H20*3.4/F20</f>
        <v>3.4</v>
      </c>
      <c r="M20" s="93" t="s">
        <v>69</v>
      </c>
      <c r="N20" s="34">
        <f>D20/B20*100</f>
        <v>5</v>
      </c>
      <c r="O20" s="68">
        <v>8</v>
      </c>
      <c r="P20" s="32">
        <f>H20</f>
        <v>1</v>
      </c>
      <c r="Q20" s="32"/>
      <c r="R20" s="90"/>
      <c r="S20" s="71"/>
      <c r="T20" s="72"/>
      <c r="U20" s="91"/>
      <c r="V20" s="90"/>
      <c r="W20" s="32"/>
      <c r="X20" s="68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07"/>
      <c r="DG20" s="79"/>
      <c r="DH20" s="76"/>
      <c r="DI20" s="77"/>
      <c r="DJ20" s="76"/>
    </row>
    <row r="21" spans="1:192" ht="21.75" hidden="1" customHeight="1" thickBot="1">
      <c r="A21" s="87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93"/>
      <c r="N21" s="34"/>
      <c r="O21" s="68"/>
      <c r="P21" s="32"/>
      <c r="Q21" s="32"/>
      <c r="R21" s="90"/>
      <c r="S21" s="71"/>
      <c r="T21" s="72"/>
      <c r="U21" s="91"/>
      <c r="V21" s="90"/>
      <c r="W21" s="32"/>
      <c r="X21" s="68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07"/>
      <c r="DG21" s="79"/>
      <c r="DH21" s="76"/>
      <c r="DI21" s="77"/>
      <c r="DJ21" s="76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>C9+C10+C11+C12+C13+C14+C15+C16+C17+C18+C19+C20+C21</f>
        <v>1117</v>
      </c>
      <c r="D22" s="42">
        <f>D9+D10+D11+D12+D13+D14+D15+D16+D17+D18+D19+D20+D21</f>
        <v>103</v>
      </c>
      <c r="E22" s="42">
        <f>E9+E10+E11+E12+E13+E14+E15+E16+E17+E18+E19+E20+E21</f>
        <v>113</v>
      </c>
      <c r="F22" s="42">
        <f>F9+F10+F11+F12+F13+F14+F15+F16+F17+F18+F19+F20+F21</f>
        <v>83</v>
      </c>
      <c r="G22" s="42">
        <f>G21+G20+G19+G18+G17+G16+G15+G14+G13+G12+G11+G10+G9</f>
        <v>88</v>
      </c>
      <c r="H22" s="42">
        <f>H21+H20+H19+H18+H17+H16+H15+H14+H13+H12+H11+H10+H9</f>
        <v>91</v>
      </c>
      <c r="I22" s="42">
        <f>I21+I20+I19+I18+I17+I16+I15+I14+I13+I12+I11+I10+I9</f>
        <v>96</v>
      </c>
      <c r="J22" s="41">
        <f>J21+J20+J19+J18+J17+J16+J15+J14+J13+J12+J11+J10+J9</f>
        <v>993</v>
      </c>
      <c r="K22" s="39">
        <f t="shared" si="4"/>
        <v>80.582524271844662</v>
      </c>
      <c r="L22" s="33">
        <f>H22*3.4/F22</f>
        <v>3.7277108433734938</v>
      </c>
      <c r="M22" s="43">
        <f>(M9+M10+M11+M12+M14+M15+M16+M17+M18+M19+M21+M20)/10</f>
        <v>3.1</v>
      </c>
      <c r="N22" s="34">
        <f t="shared" si="3"/>
        <v>7.8030303030303036</v>
      </c>
      <c r="O22" s="44">
        <v>7.7</v>
      </c>
      <c r="P22" s="32">
        <f>P21+P20+P19+P18+P17+P16+P15+P14+P13+P12+P11+P10+P9</f>
        <v>91</v>
      </c>
      <c r="Q22" s="32">
        <f t="shared" ref="Q22:U22" si="7">Q21+Q20+Q19+Q18+Q17+Q16+Q15+Q14+Q13+Q12+Q11+Q10+Q9</f>
        <v>24</v>
      </c>
      <c r="R22" s="32">
        <f t="shared" si="7"/>
        <v>3</v>
      </c>
      <c r="S22" s="32">
        <f t="shared" si="7"/>
        <v>9</v>
      </c>
      <c r="T22" s="32">
        <f t="shared" si="7"/>
        <v>10</v>
      </c>
      <c r="U22" s="32">
        <f t="shared" si="7"/>
        <v>53</v>
      </c>
      <c r="V22" s="45"/>
      <c r="W22" s="46">
        <f>W9+W10+W11+W12+W13+W14+W15+W16+W17+W18+W19+W20+W21</f>
        <v>158</v>
      </c>
      <c r="X22" s="47">
        <v>21.8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300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63</v>
      </c>
      <c r="B23" s="54">
        <f>B22+B8</f>
        <v>2520</v>
      </c>
      <c r="C23" s="37">
        <f>C8+C22</f>
        <v>3939</v>
      </c>
      <c r="D23" s="35">
        <f t="shared" ref="D23:J23" si="8">D22+D8</f>
        <v>362</v>
      </c>
      <c r="E23" s="35">
        <f t="shared" si="8"/>
        <v>352</v>
      </c>
      <c r="F23" s="55">
        <f t="shared" si="8"/>
        <v>325</v>
      </c>
      <c r="G23" s="55">
        <f t="shared" si="8"/>
        <v>311</v>
      </c>
      <c r="H23" s="35">
        <f t="shared" si="8"/>
        <v>372</v>
      </c>
      <c r="I23" s="35">
        <f t="shared" si="8"/>
        <v>354</v>
      </c>
      <c r="J23" s="37">
        <f t="shared" si="8"/>
        <v>4085</v>
      </c>
      <c r="K23" s="39">
        <f t="shared" si="4"/>
        <v>89.779005524861873</v>
      </c>
      <c r="L23" s="33">
        <f>H23*3.4/F23</f>
        <v>3.8916923076923076</v>
      </c>
      <c r="M23" s="56">
        <f>(M8+M22)/2</f>
        <v>3.1900000000000004</v>
      </c>
      <c r="N23" s="57">
        <f>D23/B23*100</f>
        <v>14.365079365079364</v>
      </c>
      <c r="O23" s="57">
        <v>13.4</v>
      </c>
      <c r="P23" s="58">
        <f>P22+P8</f>
        <v>372</v>
      </c>
      <c r="Q23" s="35">
        <f>Q22+Q8</f>
        <v>56</v>
      </c>
      <c r="R23" s="35">
        <f>R22+R8</f>
        <v>14</v>
      </c>
      <c r="S23" s="35">
        <f>S8+S22</f>
        <v>33</v>
      </c>
      <c r="T23" s="35">
        <f>T8+T22</f>
        <v>22</v>
      </c>
      <c r="U23" s="35">
        <f>U8+U22</f>
        <v>144</v>
      </c>
      <c r="V23" s="36"/>
      <c r="W23" s="35">
        <f>W8+W22</f>
        <v>523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550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44</v>
      </c>
      <c r="B24" s="21" t="s">
        <v>56</v>
      </c>
      <c r="C24" s="22"/>
      <c r="D24" s="113">
        <f>D23-E23</f>
        <v>10</v>
      </c>
      <c r="E24" s="114"/>
      <c r="F24" s="113">
        <f>F23-G23</f>
        <v>14</v>
      </c>
      <c r="G24" s="114"/>
      <c r="H24" s="115">
        <f>H23-I23</f>
        <v>18</v>
      </c>
      <c r="I24" s="116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72</v>
      </c>
      <c r="S24" s="26" t="s">
        <v>73</v>
      </c>
      <c r="T24" s="26" t="s">
        <v>74</v>
      </c>
      <c r="U24" s="26" t="s">
        <v>75</v>
      </c>
      <c r="V24" s="26" t="s">
        <v>78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900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2023-01-12T03:21:22Z</cp:lastPrinted>
  <dcterms:created xsi:type="dcterms:W3CDTF">2020-08-31T08:55:27Z</dcterms:created>
  <dcterms:modified xsi:type="dcterms:W3CDTF">2023-01-12T03:26:38Z</dcterms:modified>
</cp:coreProperties>
</file>