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<sst xmlns="http://schemas.openxmlformats.org/spreadsheetml/2006/main" count="232" uniqueCount="85">
  <si>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</si>
  <si>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</si>
  <si>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</si>
  <si>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</si>
  <si>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</si>
  <si>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</si>
  <si>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</si>
  <si>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</si>
  <si>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</si>
  <si>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</si>
  <si>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</si>
  <si>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</si>
  <si>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</si>
  <si>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</si>
  <si>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</si>
  <si>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</si>
  <si>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</si>
  <si>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</si>
  <si>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</si>
  <si>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</si>
  <si>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</si>
  <si>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</si>
  <si>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</si>
  <si>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</si>
  <si>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</si>
  <si>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</si>
  <si>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</si>
  <si>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</si>
  <si>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</si>
  <si>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</si>
  <si>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</si>
  <si>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</si>
  <si>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</si>
  <si>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</si>
  <si>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</si>
  <si>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</si>
  <si>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</si>
  <si>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</si>
  <si>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</si>
  <si>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</si>
  <si>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</si>
  <si>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</si>
  <si>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</si>
  <si>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</si>
  <si>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</si>
  <si>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</si>
  <si>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</si>
  <si>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</si>
  <si>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</si>
  <si>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</si>
  <si>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</si>
  <si>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</si>
  <si>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</si>
  <si>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</si>
  <si>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</si>
  <si>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</si>
  <si>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</si>
  <si>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</si>
  <si>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</si>
  <si>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</si>
  <si>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</si>
  <si>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</si>
  <si>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</si>
  <si>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</si>
  <si>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</si>
  <si>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</si>
  <si>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</si>
  <si>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</si>
  <si>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</si>
  <si>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</si>
  <si>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</si>
  <si>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</si>
  <si>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26</t>
  </si>
  <si>
    <t>2621</t>
  </si>
  <si>
    <t>10</t>
  </si>
  <si>
    <t>2</t>
  </si>
  <si>
    <t>22</t>
  </si>
  <si>
    <t>9</t>
  </si>
  <si>
    <t>3,40</t>
  </si>
  <si>
    <t>45</t>
  </si>
  <si>
    <t>68</t>
  </si>
  <si>
    <t>215</t>
  </si>
  <si>
    <t>СВОДКА ПО НАДОЮ МОЛОКА ЗА 25.01.2023 года</t>
  </si>
  <si>
    <t>170</t>
  </si>
  <si>
    <t>183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</si>
</sst>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7" zoomScale="85" zoomScaleNormal="75" zoomScaleSheetLayoutView="85" workbookViewId="0">
      <selection activeCell="Q17" sqref="Q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6" t="s">
        <v>82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</row>
    <row r="2" spans="1:192" ht="12.75" customHeight="1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8" t="s">
        <v>0</v>
      </c>
      <c r="B4" s="120" t="s">
        <v>1</v>
      </c>
      <c r="C4" s="122" t="s">
        <v>57</v>
      </c>
      <c r="D4" s="123" t="s">
        <v>2</v>
      </c>
      <c r="E4" s="124"/>
      <c r="F4" s="124"/>
      <c r="G4" s="124"/>
      <c r="H4" s="124"/>
      <c r="I4" s="125"/>
      <c r="J4" s="118" t="s">
        <v>56</v>
      </c>
      <c r="K4" s="126" t="s">
        <v>3</v>
      </c>
      <c r="L4" s="118" t="s">
        <v>4</v>
      </c>
      <c r="M4" s="118" t="s">
        <v>5</v>
      </c>
      <c r="N4" s="133" t="s">
        <v>6</v>
      </c>
      <c r="O4" s="134"/>
      <c r="P4" s="118" t="s">
        <v>42</v>
      </c>
      <c r="Q4" s="141" t="s">
        <v>7</v>
      </c>
      <c r="R4" s="142"/>
      <c r="S4" s="123" t="s">
        <v>8</v>
      </c>
      <c r="T4" s="124"/>
      <c r="U4" s="125"/>
      <c r="V4" s="126" t="s">
        <v>9</v>
      </c>
      <c r="W4" s="143" t="s">
        <v>59</v>
      </c>
      <c r="X4" s="144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9" t="s">
        <v>10</v>
      </c>
      <c r="DH4" s="139" t="s">
        <v>10</v>
      </c>
      <c r="DI4" s="128" t="s">
        <v>11</v>
      </c>
      <c r="DJ4" s="130" t="s">
        <v>47</v>
      </c>
    </row>
    <row r="5" spans="1:192" ht="53.25" customHeight="1" thickBot="1">
      <c r="A5" s="119"/>
      <c r="B5" s="121"/>
      <c r="C5" s="122"/>
      <c r="D5" s="131" t="s">
        <v>53</v>
      </c>
      <c r="E5" s="132"/>
      <c r="F5" s="131" t="s">
        <v>54</v>
      </c>
      <c r="G5" s="132"/>
      <c r="H5" s="131" t="s">
        <v>55</v>
      </c>
      <c r="I5" s="132"/>
      <c r="J5" s="119"/>
      <c r="K5" s="127"/>
      <c r="L5" s="119"/>
      <c r="M5" s="119"/>
      <c r="N5" s="113" t="s">
        <v>58</v>
      </c>
      <c r="O5" s="113" t="s">
        <v>45</v>
      </c>
      <c r="P5" s="119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7"/>
      <c r="W5" s="114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0"/>
      <c r="DH5" s="140"/>
      <c r="DI5" s="129"/>
      <c r="DJ5" s="130"/>
    </row>
    <row r="6" spans="1:192" ht="39" customHeight="1" thickBot="1">
      <c r="A6" s="64" t="s">
        <v>18</v>
      </c>
      <c r="B6" s="65">
        <v>950</v>
      </c>
      <c r="C6" s="66">
        <v>6263</v>
      </c>
      <c r="D6" s="32">
        <v>258</v>
      </c>
      <c r="E6" s="32">
        <v>236</v>
      </c>
      <c r="F6" s="32">
        <v>238</v>
      </c>
      <c r="G6" s="32">
        <v>220</v>
      </c>
      <c r="H6" s="32">
        <v>290</v>
      </c>
      <c r="I6" s="32">
        <v>256</v>
      </c>
      <c r="J6" s="66">
        <v>6919</v>
      </c>
      <c r="K6" s="67">
        <v>93</v>
      </c>
      <c r="L6" s="33">
        <v>4.0999999999999996</v>
      </c>
      <c r="M6" s="68" t="s">
        <v>78</v>
      </c>
      <c r="N6" s="34">
        <v>27.1</v>
      </c>
      <c r="O6" s="69">
        <v>26.1</v>
      </c>
      <c r="P6" s="32">
        <f>H6</f>
        <v>290</v>
      </c>
      <c r="Q6" s="70">
        <v>77</v>
      </c>
      <c r="R6" s="71" t="s">
        <v>72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850</v>
      </c>
      <c r="DH6" s="77"/>
      <c r="DI6" s="78"/>
      <c r="DJ6" s="77"/>
    </row>
    <row r="7" spans="1:192" ht="28.5" customHeight="1" thickBot="1">
      <c r="A7" s="64" t="s">
        <v>20</v>
      </c>
      <c r="B7" s="65">
        <v>250</v>
      </c>
      <c r="C7" s="79">
        <v>238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200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8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400</v>
      </c>
      <c r="DH7" s="77"/>
      <c r="DI7" s="78"/>
      <c r="DJ7" s="77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6501</v>
      </c>
      <c r="D8" s="84">
        <f t="shared" si="0"/>
        <v>268</v>
      </c>
      <c r="E8" s="35">
        <f t="shared" si="0"/>
        <v>246</v>
      </c>
      <c r="F8" s="35">
        <f t="shared" si="0"/>
        <v>245</v>
      </c>
      <c r="G8" s="35">
        <f t="shared" si="0"/>
        <v>228</v>
      </c>
      <c r="H8" s="35">
        <f t="shared" si="0"/>
        <v>298</v>
      </c>
      <c r="I8" s="35">
        <f t="shared" si="0"/>
        <v>265</v>
      </c>
      <c r="J8" s="82">
        <f t="shared" si="0"/>
        <v>7119</v>
      </c>
      <c r="K8" s="85">
        <f>F8/D8*100</f>
        <v>91.417910447761201</v>
      </c>
      <c r="L8" s="33">
        <f>H8*3.4/F8</f>
        <v>4.1355102040816325</v>
      </c>
      <c r="M8" s="86">
        <f>(M6+M7)/2</f>
        <v>3.2749999999999999</v>
      </c>
      <c r="N8" s="87">
        <f>D8/B8*100</f>
        <v>22.333333333333332</v>
      </c>
      <c r="O8" s="87">
        <v>21.3</v>
      </c>
      <c r="P8" s="35">
        <f>P6+P7</f>
        <v>298</v>
      </c>
      <c r="Q8" s="35">
        <f>Q7+Q6</f>
        <v>85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1250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9" t="s">
        <v>23</v>
      </c>
      <c r="B9" s="66">
        <v>410</v>
      </c>
      <c r="C9" s="90">
        <v>1058</v>
      </c>
      <c r="D9" s="72">
        <v>43</v>
      </c>
      <c r="E9" s="72">
        <v>45</v>
      </c>
      <c r="F9" s="72">
        <v>32</v>
      </c>
      <c r="G9" s="72">
        <v>35</v>
      </c>
      <c r="H9" s="72">
        <v>37</v>
      </c>
      <c r="I9" s="72">
        <v>39</v>
      </c>
      <c r="J9" s="66">
        <v>908</v>
      </c>
      <c r="K9" s="39">
        <v>76</v>
      </c>
      <c r="L9" s="33">
        <v>3.9</v>
      </c>
      <c r="M9" s="91">
        <v>3.25</v>
      </c>
      <c r="N9" s="34">
        <v>10.4</v>
      </c>
      <c r="O9" s="69">
        <v>11</v>
      </c>
      <c r="P9" s="32">
        <f t="shared" ref="P9:P13" si="1">H9</f>
        <v>37</v>
      </c>
      <c r="Q9" s="70">
        <v>12</v>
      </c>
      <c r="R9" s="32">
        <v>7</v>
      </c>
      <c r="S9" s="92" t="s">
        <v>74</v>
      </c>
      <c r="T9" s="93" t="s">
        <v>70</v>
      </c>
      <c r="U9" s="111" t="s">
        <v>67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300</v>
      </c>
      <c r="DH9" s="77"/>
      <c r="DI9" s="78"/>
      <c r="DJ9" s="30"/>
      <c r="DL9" s="115"/>
    </row>
    <row r="10" spans="1:192" ht="21.75" customHeight="1" thickBot="1">
      <c r="A10" s="89" t="s">
        <v>35</v>
      </c>
      <c r="B10" s="90">
        <v>115</v>
      </c>
      <c r="C10" s="90">
        <v>255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255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4</v>
      </c>
      <c r="R10" s="98"/>
      <c r="S10" s="26" t="s">
        <v>71</v>
      </c>
      <c r="T10" s="99" t="s">
        <v>51</v>
      </c>
      <c r="U10" s="100" t="s">
        <v>51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ht="22.5" customHeight="1" thickBot="1">
      <c r="A11" s="102" t="s">
        <v>25</v>
      </c>
      <c r="B11" s="90">
        <v>136</v>
      </c>
      <c r="C11" s="90">
        <v>598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546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12</v>
      </c>
      <c r="R11" s="103"/>
      <c r="S11" s="26" t="s">
        <v>51</v>
      </c>
      <c r="T11" s="99" t="s">
        <v>75</v>
      </c>
      <c r="U11" s="99" t="s">
        <v>76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450</v>
      </c>
      <c r="DH11" s="106"/>
      <c r="DI11" s="78"/>
      <c r="DJ11" s="30">
        <v>0</v>
      </c>
    </row>
    <row r="12" spans="1:192" ht="24" customHeight="1" thickBot="1">
      <c r="A12" s="89" t="s">
        <v>27</v>
      </c>
      <c r="B12" s="66">
        <v>105</v>
      </c>
      <c r="C12" s="66">
        <v>200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175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4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</row>
    <row r="13" spans="1:192" ht="24.75" hidden="1" customHeight="1" thickBot="1">
      <c r="A13" s="89" t="s">
        <v>28</v>
      </c>
      <c r="B13" s="66"/>
      <c r="C13" s="66"/>
      <c r="D13" s="72"/>
      <c r="E13" s="72">
        <v>3</v>
      </c>
      <c r="F13" s="72"/>
      <c r="G13" s="72">
        <v>2</v>
      </c>
      <c r="H13" s="72"/>
      <c r="I13" s="72">
        <v>2</v>
      </c>
      <c r="J13" s="66"/>
      <c r="K13" s="39"/>
      <c r="L13" s="33"/>
      <c r="M13" s="95"/>
      <c r="N13" s="34"/>
      <c r="O13" s="69">
        <v>5.7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ht="24.75" customHeight="1" thickBot="1">
      <c r="A14" s="89" t="s">
        <v>29</v>
      </c>
      <c r="B14" s="66">
        <v>215</v>
      </c>
      <c r="C14" s="66">
        <v>309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250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77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</row>
    <row r="15" spans="1:192" ht="32.25" customHeight="1" thickBot="1">
      <c r="A15" s="89" t="s">
        <v>48</v>
      </c>
      <c r="B15" s="66">
        <v>115</v>
      </c>
      <c r="C15" s="66">
        <v>25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25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</row>
    <row r="16" spans="1:192" ht="20.2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ht="27.75" customHeight="1" thickBot="1">
      <c r="A17" s="89" t="s">
        <v>32</v>
      </c>
      <c r="B17" s="66">
        <v>104</v>
      </c>
      <c r="C17" s="66">
        <v>50</v>
      </c>
      <c r="D17" s="72">
        <v>2</v>
      </c>
      <c r="E17" s="72">
        <v>3</v>
      </c>
      <c r="F17" s="72">
        <v>2</v>
      </c>
      <c r="G17" s="72">
        <v>2</v>
      </c>
      <c r="H17" s="72">
        <v>2</v>
      </c>
      <c r="I17" s="72">
        <v>2</v>
      </c>
      <c r="J17" s="66">
        <v>50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2.9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</row>
    <row r="18" spans="1:192" ht="21.75" customHeight="1" thickBot="1">
      <c r="A18" s="89" t="s">
        <v>46</v>
      </c>
      <c r="B18" s="66">
        <v>60</v>
      </c>
      <c r="C18" s="66">
        <v>67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44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</row>
    <row r="19" spans="1:192" ht="21.75" customHeight="1" thickBot="1">
      <c r="A19" s="89" t="s">
        <v>44</v>
      </c>
      <c r="B19" s="66">
        <v>40</v>
      </c>
      <c r="C19" s="66">
        <v>25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25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</row>
    <row r="20" spans="1:192" ht="19.5" customHeight="1" thickBot="1">
      <c r="A20" s="89" t="s">
        <v>63</v>
      </c>
      <c r="B20" s="65">
        <v>20</v>
      </c>
      <c r="C20" s="65">
        <v>25</v>
      </c>
      <c r="D20" s="32">
        <v>1</v>
      </c>
      <c r="E20" s="32">
        <v>8</v>
      </c>
      <c r="F20" s="32">
        <v>1</v>
      </c>
      <c r="G20" s="32">
        <v>6</v>
      </c>
      <c r="H20" s="32">
        <v>1</v>
      </c>
      <c r="I20" s="32">
        <v>7</v>
      </c>
      <c r="J20" s="66">
        <v>25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9.1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2612</v>
      </c>
      <c r="D22" s="42">
        <f>D9+D10+D11+D12+D13+D14+D15+D16+D17+D18+D19+D20+D21</f>
        <v>106</v>
      </c>
      <c r="E22" s="42">
        <f>E9+E10+E11+E12+E13+E14+E15+E16+E17+E18+E19+E20+E21</f>
        <v>115</v>
      </c>
      <c r="F22" s="42">
        <f>F9+F10+F11+F12+F13+F14+F15+F16+F17+F18+F19+F20+F21</f>
        <v>85</v>
      </c>
      <c r="G22" s="42">
        <f>G21+G20+G19+G18+G17+G16+G15+G14+G13+G12+G11+G10+G9</f>
        <v>89</v>
      </c>
      <c r="H22" s="42">
        <f>H21+H20+H19+H18+H17+H16+H15+H14+H13+H12+H11+H10+H9</f>
        <v>93</v>
      </c>
      <c r="I22" s="42">
        <f>I21+I20+I19+I18+I17+I16+I15+I14+I13+I12+I11+I10+I9</f>
        <v>98</v>
      </c>
      <c r="J22" s="41">
        <f>J21+J20+J19+J18+J17+J16+J15+J14+J13+J12+J11+J10+J9</f>
        <v>2303</v>
      </c>
      <c r="K22" s="39">
        <f t="shared" si="4"/>
        <v>80.188679245283026</v>
      </c>
      <c r="L22" s="33">
        <f>H22*3.4/F22</f>
        <v>3.7199999999999998</v>
      </c>
      <c r="M22" s="43">
        <f>(M9+M10+M11+M12+M14+M15+M16+M17+M18+M19+M21+M20)/10</f>
        <v>3.0990000000000002</v>
      </c>
      <c r="N22" s="34">
        <f t="shared" si="3"/>
        <v>8.0303030303030312</v>
      </c>
      <c r="O22" s="44">
        <v>7.8</v>
      </c>
      <c r="P22" s="32">
        <f>P21+P20+P19+P18+P17+P16+P15+P14+P13+P12+P11+P10+P9</f>
        <v>93</v>
      </c>
      <c r="Q22" s="32">
        <f t="shared" ref="Q22:U22" si="7">Q21+Q20+Q19+Q18+Q17+Q16+Q15+Q14+Q13+Q12+Q11+Q10+Q9</f>
        <v>48</v>
      </c>
      <c r="R22" s="32">
        <f t="shared" si="7"/>
        <v>7</v>
      </c>
      <c r="S22" s="32">
        <f t="shared" si="7"/>
        <v>44</v>
      </c>
      <c r="T22" s="32">
        <f t="shared" si="7"/>
        <v>24</v>
      </c>
      <c r="U22" s="32">
        <f t="shared" si="7"/>
        <v>67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9113</v>
      </c>
      <c r="D23" s="35">
        <f t="shared" ref="D23:J23" si="8">D22+D8</f>
        <v>374</v>
      </c>
      <c r="E23" s="35">
        <f t="shared" si="8"/>
        <v>361</v>
      </c>
      <c r="F23" s="55">
        <f t="shared" si="8"/>
        <v>330</v>
      </c>
      <c r="G23" s="55">
        <f t="shared" si="8"/>
        <v>317</v>
      </c>
      <c r="H23" s="35">
        <f t="shared" si="8"/>
        <v>391</v>
      </c>
      <c r="I23" s="35">
        <f t="shared" si="8"/>
        <v>363</v>
      </c>
      <c r="J23" s="37">
        <f t="shared" si="8"/>
        <v>9422</v>
      </c>
      <c r="K23" s="39">
        <f t="shared" si="4"/>
        <v>88.235294117647058</v>
      </c>
      <c r="L23" s="33">
        <f>H23*3.4/F23</f>
        <v>4.0284848484848483</v>
      </c>
      <c r="M23" s="56">
        <f>(M8+M22)/2</f>
        <v>3.1870000000000003</v>
      </c>
      <c r="N23" s="57">
        <f>D23/B23*100</f>
        <v>14.841269841269842</v>
      </c>
      <c r="O23" s="57">
        <v>13.8</v>
      </c>
      <c r="P23" s="58">
        <f>P22+P8</f>
        <v>391</v>
      </c>
      <c r="Q23" s="35">
        <f>Q22+Q8</f>
        <v>133</v>
      </c>
      <c r="R23" s="35">
        <f>R22+R8</f>
        <v>33</v>
      </c>
      <c r="S23" s="35">
        <f>S8+S22</f>
        <v>194</v>
      </c>
      <c r="T23" s="35">
        <f>T8+T22</f>
        <v>52</v>
      </c>
      <c r="U23" s="35">
        <f>U8+U22</f>
        <v>174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2000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73</v>
      </c>
      <c r="C24" s="22"/>
      <c r="D24" s="135">
        <f>D23-E23</f>
        <v>13</v>
      </c>
      <c r="E24" s="136"/>
      <c r="F24" s="135">
        <f>F23-G23</f>
        <v>13</v>
      </c>
      <c r="G24" s="136"/>
      <c r="H24" s="137">
        <f>H23-I23</f>
        <v>28</v>
      </c>
      <c r="I24" s="138"/>
      <c r="J24" s="14"/>
      <c r="K24" s="23"/>
      <c r="L24" s="24"/>
      <c r="M24" s="24"/>
      <c r="N24" s="24"/>
      <c r="O24" s="24"/>
      <c r="P24" s="25"/>
      <c r="Q24" s="26" t="s">
        <v>83</v>
      </c>
      <c r="R24" s="26" t="s">
        <v>79</v>
      </c>
      <c r="S24" s="26" t="s">
        <v>84</v>
      </c>
      <c r="T24" s="26" t="s">
        <v>80</v>
      </c>
      <c r="U24" s="26" t="s">
        <v>81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1950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2023-01-26T03:53:57Z</cp:lastPrinted>
  <dcterms:created xsi:type="dcterms:W3CDTF">2020-08-31T08:55:27Z</dcterms:created>
  <dcterms:modified xsi:type="dcterms:W3CDTF">2023-01-26T04:08:57Z</dcterms:modified>
</cp:coreProperties>
</file>