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<sst xmlns="http://schemas.openxmlformats.org/spreadsheetml/2006/main" count="223" uniqueCount="74">
  <si>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</si>
  <si>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</si>
  <si>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</si>
  <si>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</si>
  <si>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</si>
  <si>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</si>
  <si>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</si>
  <si>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</si>
  <si>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</si>
  <si>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</si>
  <si>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</si>
  <si>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</si>
  <si>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</si>
  <si>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</si>
  <si>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</si>
  <si>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</si>
  <si>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</si>
  <si>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</si>
  <si>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</si>
  <si>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</si>
  <si>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</si>
  <si>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</si>
  <si>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</si>
  <si>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</si>
  <si>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</si>
  <si>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</si>
  <si>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</si>
  <si>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</si>
  <si>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</si>
  <si>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</si>
  <si>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</si>
  <si>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</si>
  <si>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</si>
  <si>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</si>
  <si>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</si>
  <si>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</si>
  <si>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</si>
  <si>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</si>
  <si>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</si>
  <si>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</si>
  <si>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</si>
  <si>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</si>
  <si>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</si>
  <si>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</si>
  <si>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</si>
  <si>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</si>
  <si>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</si>
  <si>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</si>
  <si>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</si>
  <si>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</si>
  <si>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</si>
  <si>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</si>
  <si>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</si>
  <si>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</si>
  <si>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</si>
  <si>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</si>
  <si>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</si>
  <si>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</si>
  <si>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</si>
  <si>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</si>
  <si>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</si>
  <si>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</si>
  <si>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</si>
  <si>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</si>
  <si>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</si>
  <si>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01.11. 2023</t>
  </si>
  <si>
    <t>64</t>
  </si>
  <si>
    <t>80</t>
  </si>
  <si>
    <t>45</t>
  </si>
  <si>
    <t>3,59</t>
  </si>
  <si>
    <t>181</t>
  </si>
  <si>
    <t>36</t>
  </si>
  <si>
    <t>11</t>
  </si>
  <si>
    <t>СВОДКА ПО НАДОЮ МОЛОКА ЗА  28.11.2023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</si>
</sst>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Q19" sqref="Q19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73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49</v>
      </c>
      <c r="D4" s="126" t="s">
        <v>2</v>
      </c>
      <c r="E4" s="127"/>
      <c r="F4" s="127"/>
      <c r="G4" s="127"/>
      <c r="H4" s="127"/>
      <c r="I4" s="128"/>
      <c r="J4" s="121" t="s">
        <v>48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37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65</v>
      </c>
      <c r="X4" s="147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42</v>
      </c>
    </row>
    <row r="5" spans="1:192" ht="53.25" customHeight="1" thickBot="1">
      <c r="A5" s="122"/>
      <c r="B5" s="124"/>
      <c r="C5" s="125"/>
      <c r="D5" s="134" t="s">
        <v>45</v>
      </c>
      <c r="E5" s="135"/>
      <c r="F5" s="134" t="s">
        <v>46</v>
      </c>
      <c r="G5" s="135"/>
      <c r="H5" s="134" t="s">
        <v>47</v>
      </c>
      <c r="I5" s="135"/>
      <c r="J5" s="122"/>
      <c r="K5" s="130"/>
      <c r="L5" s="122"/>
      <c r="M5" s="122"/>
      <c r="N5" s="76" t="s">
        <v>50</v>
      </c>
      <c r="O5" s="76" t="s">
        <v>40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2.25" customHeight="1" thickBot="1">
      <c r="A6" s="81" t="s">
        <v>18</v>
      </c>
      <c r="B6" s="62">
        <v>970</v>
      </c>
      <c r="C6" s="63">
        <v>85372</v>
      </c>
      <c r="D6" s="30">
        <v>246</v>
      </c>
      <c r="E6" s="30">
        <v>230</v>
      </c>
      <c r="F6" s="30">
        <v>237</v>
      </c>
      <c r="G6" s="30">
        <v>216</v>
      </c>
      <c r="H6" s="30">
        <v>268</v>
      </c>
      <c r="I6" s="30">
        <v>252</v>
      </c>
      <c r="J6" s="63">
        <v>92809</v>
      </c>
      <c r="K6" s="82">
        <v>92</v>
      </c>
      <c r="L6" s="31">
        <v>3.9</v>
      </c>
      <c r="M6" s="83" t="s">
        <v>69</v>
      </c>
      <c r="N6" s="32">
        <v>25.4</v>
      </c>
      <c r="O6" s="64">
        <v>24.9</v>
      </c>
      <c r="P6" s="30">
        <f>H6</f>
        <v>268</v>
      </c>
      <c r="Q6" s="84">
        <v>134</v>
      </c>
      <c r="R6" s="85" t="s">
        <v>68</v>
      </c>
      <c r="S6" s="65">
        <v>113</v>
      </c>
      <c r="T6" s="66">
        <v>61</v>
      </c>
      <c r="U6" s="86">
        <v>61</v>
      </c>
      <c r="V6" s="87"/>
      <c r="W6" s="30">
        <v>264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8">
        <v>10100</v>
      </c>
      <c r="DH6" s="67"/>
      <c r="DI6" s="68"/>
      <c r="DJ6" s="67"/>
    </row>
    <row r="7" spans="1:192" ht="28.5" customHeight="1" thickBot="1">
      <c r="A7" s="81" t="s">
        <v>20</v>
      </c>
      <c r="B7" s="62">
        <v>250</v>
      </c>
      <c r="C7" s="89">
        <v>5655</v>
      </c>
      <c r="D7" s="30">
        <v>11</v>
      </c>
      <c r="E7" s="30">
        <v>9</v>
      </c>
      <c r="F7" s="30">
        <v>9</v>
      </c>
      <c r="G7" s="30">
        <v>8</v>
      </c>
      <c r="H7" s="30">
        <v>10</v>
      </c>
      <c r="I7" s="30">
        <v>9</v>
      </c>
      <c r="J7" s="63">
        <v>5290</v>
      </c>
      <c r="K7" s="82">
        <f>F7/D7*100</f>
        <v>81.818181818181827</v>
      </c>
      <c r="L7" s="31">
        <v>3.8</v>
      </c>
      <c r="M7" s="83" t="s">
        <v>21</v>
      </c>
      <c r="N7" s="32">
        <f>D7/B7*100</f>
        <v>4.3999999999999995</v>
      </c>
      <c r="O7" s="64">
        <v>3.6</v>
      </c>
      <c r="P7" s="30">
        <f>H7</f>
        <v>10</v>
      </c>
      <c r="Q7" s="84"/>
      <c r="R7" s="85"/>
      <c r="S7" s="65">
        <v>4</v>
      </c>
      <c r="T7" s="66"/>
      <c r="U7" s="86"/>
      <c r="V7" s="87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1700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1220</v>
      </c>
      <c r="C8" s="92">
        <f>C7+C6</f>
        <v>91027</v>
      </c>
      <c r="D8" s="93">
        <f t="shared" si="0"/>
        <v>257</v>
      </c>
      <c r="E8" s="33">
        <f t="shared" si="0"/>
        <v>239</v>
      </c>
      <c r="F8" s="33">
        <f>F6+F7</f>
        <v>246</v>
      </c>
      <c r="G8" s="33">
        <f t="shared" si="0"/>
        <v>224</v>
      </c>
      <c r="H8" s="33">
        <f t="shared" si="0"/>
        <v>278</v>
      </c>
      <c r="I8" s="33">
        <f t="shared" si="0"/>
        <v>261</v>
      </c>
      <c r="J8" s="91">
        <f t="shared" si="0"/>
        <v>98099</v>
      </c>
      <c r="K8" s="94">
        <f>F8/D8*100</f>
        <v>95.719844357976655</v>
      </c>
      <c r="L8" s="31">
        <f>H8*3.4/F8</f>
        <v>3.8422764227642272</v>
      </c>
      <c r="M8" s="95">
        <f>(M6+M7)/2</f>
        <v>3.37</v>
      </c>
      <c r="N8" s="96">
        <f>D8/B8*100</f>
        <v>21.065573770491802</v>
      </c>
      <c r="O8" s="96">
        <v>19.899999999999999</v>
      </c>
      <c r="P8" s="33">
        <f t="shared" ref="P8:U8" si="1">P6+P7</f>
        <v>278</v>
      </c>
      <c r="Q8" s="33">
        <f t="shared" si="1"/>
        <v>134</v>
      </c>
      <c r="R8" s="33">
        <f t="shared" si="1"/>
        <v>45</v>
      </c>
      <c r="S8" s="33">
        <f t="shared" si="1"/>
        <v>117</v>
      </c>
      <c r="T8" s="33">
        <f t="shared" si="1"/>
        <v>61</v>
      </c>
      <c r="U8" s="33">
        <f t="shared" si="1"/>
        <v>61</v>
      </c>
      <c r="V8" s="34"/>
      <c r="W8" s="33">
        <f>W6+W7</f>
        <v>285</v>
      </c>
      <c r="X8" s="96">
        <v>21.6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11800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8">
        <v>16034</v>
      </c>
      <c r="D9" s="65">
        <v>27</v>
      </c>
      <c r="E9" s="65">
        <v>38</v>
      </c>
      <c r="F9" s="65">
        <v>17</v>
      </c>
      <c r="G9" s="65">
        <v>31</v>
      </c>
      <c r="H9" s="65">
        <v>20</v>
      </c>
      <c r="I9" s="65">
        <v>33</v>
      </c>
      <c r="J9" s="63">
        <v>13314</v>
      </c>
      <c r="K9" s="37">
        <v>72</v>
      </c>
      <c r="L9" s="31">
        <v>3.8</v>
      </c>
      <c r="M9" s="99">
        <v>3.4</v>
      </c>
      <c r="N9" s="32">
        <v>6.6</v>
      </c>
      <c r="O9" s="64">
        <v>10.199999999999999</v>
      </c>
      <c r="P9" s="30">
        <f t="shared" ref="P9:P12" si="2">H9</f>
        <v>20</v>
      </c>
      <c r="Q9" s="84">
        <v>10</v>
      </c>
      <c r="R9" s="30">
        <v>6</v>
      </c>
      <c r="S9" s="71" t="s">
        <v>72</v>
      </c>
      <c r="T9" s="72"/>
      <c r="U9" s="100"/>
      <c r="V9" s="87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4800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110</v>
      </c>
      <c r="C10" s="98">
        <v>4648</v>
      </c>
      <c r="D10" s="102">
        <v>8</v>
      </c>
      <c r="E10" s="102">
        <v>6</v>
      </c>
      <c r="F10" s="102">
        <v>7</v>
      </c>
      <c r="G10" s="102">
        <v>5</v>
      </c>
      <c r="H10" s="102">
        <v>8</v>
      </c>
      <c r="I10" s="65">
        <v>5</v>
      </c>
      <c r="J10" s="63">
        <v>4353</v>
      </c>
      <c r="K10" s="37">
        <f>F10/D10*100</f>
        <v>87.5</v>
      </c>
      <c r="L10" s="31">
        <v>3.8</v>
      </c>
      <c r="M10" s="73" t="s">
        <v>29</v>
      </c>
      <c r="N10" s="32">
        <f>D10/B10*100</f>
        <v>7.2727272727272725</v>
      </c>
      <c r="O10" s="103">
        <v>7.1</v>
      </c>
      <c r="P10" s="30">
        <f>H10</f>
        <v>8</v>
      </c>
      <c r="Q10" s="104"/>
      <c r="R10" s="105"/>
      <c r="S10" s="24"/>
      <c r="T10" s="106"/>
      <c r="U10" s="107"/>
      <c r="V10" s="87"/>
      <c r="W10" s="24" t="s">
        <v>57</v>
      </c>
      <c r="X10" s="108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9" t="s">
        <v>24</v>
      </c>
      <c r="B11" s="98">
        <v>157</v>
      </c>
      <c r="C11" s="98">
        <v>9125</v>
      </c>
      <c r="D11" s="102">
        <v>27</v>
      </c>
      <c r="E11" s="102">
        <v>23</v>
      </c>
      <c r="F11" s="102">
        <v>24</v>
      </c>
      <c r="G11" s="102">
        <v>20</v>
      </c>
      <c r="H11" s="102">
        <v>27</v>
      </c>
      <c r="I11" s="65">
        <v>21</v>
      </c>
      <c r="J11" s="63">
        <v>9377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19.2</v>
      </c>
      <c r="P11" s="30">
        <f t="shared" si="2"/>
        <v>27</v>
      </c>
      <c r="Q11" s="110">
        <v>21</v>
      </c>
      <c r="R11" s="110"/>
      <c r="S11" s="24" t="s">
        <v>54</v>
      </c>
      <c r="T11" s="106"/>
      <c r="U11" s="106"/>
      <c r="V11" s="24"/>
      <c r="W11" s="24" t="s">
        <v>58</v>
      </c>
      <c r="X11" s="108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7600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4128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3618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>
        <v>7</v>
      </c>
      <c r="R12" s="30"/>
      <c r="S12" s="71" t="s">
        <v>57</v>
      </c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.75" customHeight="1" thickBot="1">
      <c r="A14" s="70" t="s">
        <v>26</v>
      </c>
      <c r="B14" s="63">
        <v>185</v>
      </c>
      <c r="C14" s="63">
        <v>5072</v>
      </c>
      <c r="D14" s="65">
        <v>10</v>
      </c>
      <c r="E14" s="65">
        <v>9</v>
      </c>
      <c r="F14" s="65">
        <v>9</v>
      </c>
      <c r="G14" s="65">
        <v>8</v>
      </c>
      <c r="H14" s="65">
        <v>9</v>
      </c>
      <c r="I14" s="65">
        <v>8</v>
      </c>
      <c r="J14" s="63">
        <v>4457</v>
      </c>
      <c r="K14" s="37">
        <f t="shared" si="4"/>
        <v>90</v>
      </c>
      <c r="L14" s="31">
        <f>H14*3.4/F14</f>
        <v>3.4</v>
      </c>
      <c r="M14" s="73" t="s">
        <v>27</v>
      </c>
      <c r="N14" s="32">
        <f>D14/B14*100</f>
        <v>5.4054054054054053</v>
      </c>
      <c r="O14" s="64">
        <v>4.2</v>
      </c>
      <c r="P14" s="30">
        <f>H14</f>
        <v>9</v>
      </c>
      <c r="Q14" s="30">
        <v>14</v>
      </c>
      <c r="R14" s="30">
        <v>11</v>
      </c>
      <c r="S14" s="71" t="s">
        <v>61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26.25" customHeight="1" thickBot="1">
      <c r="A15" s="70" t="s">
        <v>43</v>
      </c>
      <c r="B15" s="63">
        <v>115</v>
      </c>
      <c r="C15" s="63">
        <v>1291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1000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 t="s">
        <v>23</v>
      </c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55</v>
      </c>
      <c r="B16" s="62">
        <v>18</v>
      </c>
      <c r="C16" s="62">
        <v>635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635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>
        <v>9</v>
      </c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1763</v>
      </c>
      <c r="D17" s="65">
        <v>3</v>
      </c>
      <c r="E17" s="65">
        <v>3</v>
      </c>
      <c r="F17" s="65">
        <v>3</v>
      </c>
      <c r="G17" s="65">
        <v>3</v>
      </c>
      <c r="H17" s="65">
        <v>3</v>
      </c>
      <c r="I17" s="65">
        <v>3</v>
      </c>
      <c r="J17" s="63">
        <v>1489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2.8846153846153846</v>
      </c>
      <c r="O17" s="64">
        <v>2.9</v>
      </c>
      <c r="P17" s="117">
        <f t="shared" si="7"/>
        <v>3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41</v>
      </c>
      <c r="B18" s="63">
        <v>60</v>
      </c>
      <c r="C18" s="63">
        <v>1423</v>
      </c>
      <c r="D18" s="65">
        <v>2</v>
      </c>
      <c r="E18" s="65">
        <v>2</v>
      </c>
      <c r="F18" s="65">
        <v>2</v>
      </c>
      <c r="G18" s="65">
        <v>2</v>
      </c>
      <c r="H18" s="65">
        <v>2</v>
      </c>
      <c r="I18" s="65">
        <v>2</v>
      </c>
      <c r="J18" s="63">
        <v>1199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3.3333333333333335</v>
      </c>
      <c r="O18" s="64">
        <v>5</v>
      </c>
      <c r="P18" s="117">
        <f t="shared" si="7"/>
        <v>2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21.75" customHeight="1" thickBot="1">
      <c r="A19" s="70" t="s">
        <v>39</v>
      </c>
      <c r="B19" s="63">
        <v>36</v>
      </c>
      <c r="C19" s="63">
        <v>1224</v>
      </c>
      <c r="D19" s="65">
        <v>2</v>
      </c>
      <c r="E19" s="65">
        <v>2</v>
      </c>
      <c r="F19" s="65">
        <v>2</v>
      </c>
      <c r="G19" s="65">
        <v>2</v>
      </c>
      <c r="H19" s="65">
        <v>2</v>
      </c>
      <c r="I19" s="65">
        <v>2</v>
      </c>
      <c r="J19" s="63">
        <v>931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5.5555555555555554</v>
      </c>
      <c r="O19" s="64">
        <v>5.7</v>
      </c>
      <c r="P19" s="117">
        <f t="shared" si="7"/>
        <v>2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19.5" hidden="1" customHeight="1" thickBot="1">
      <c r="A20" s="70" t="s">
        <v>52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45343</v>
      </c>
      <c r="D22" s="40">
        <f>D9+D10+D11+D12+D13+D14+D15+D16+D17+D18+D19+D20+D21</f>
        <v>89</v>
      </c>
      <c r="E22" s="40">
        <f>E9+E10+E11+E12+E13+E14+E15+E16+E17+E18+E19+E20+E21</f>
        <v>97</v>
      </c>
      <c r="F22" s="40">
        <f>F9+F10+F11+F12+F13+F14+F15+F16+F17+F18+F19+F20+F21</f>
        <v>73</v>
      </c>
      <c r="G22" s="40">
        <f>G21+G20+G19+G18+G17+G16+G15+G14+G13+G12+G11+G10+G9</f>
        <v>82</v>
      </c>
      <c r="H22" s="40">
        <f>H21+H20+H19+H18+H17+H16+H15+H14+H13+H12+H11+H10+H9</f>
        <v>80</v>
      </c>
      <c r="I22" s="40">
        <f>I21+I20+I19+I18+I17+I16+I15+I14+I13+I12+I11+I10+I9</f>
        <v>87</v>
      </c>
      <c r="J22" s="39">
        <f>J21+J20+J19+J18+J17+J16+J15+J14+J13+J12+J11+J10+J9</f>
        <v>40373</v>
      </c>
      <c r="K22" s="37">
        <f t="shared" si="4"/>
        <v>82.022471910112358</v>
      </c>
      <c r="L22" s="31">
        <f>H22*3.4/F22</f>
        <v>3.7260273972602738</v>
      </c>
      <c r="M22" s="41">
        <f>(M9+M10+M11+M12+M14+M15+M16+M17+M18+M19)/10</f>
        <v>3.129</v>
      </c>
      <c r="N22" s="32">
        <f t="shared" si="5"/>
        <v>6.8461538461538467</v>
      </c>
      <c r="O22" s="42">
        <v>7.2</v>
      </c>
      <c r="P22" s="30">
        <f>P21+P20+P19+P18+P17+P16+P15+P14+P13+P12+P11+P10+P9</f>
        <v>80</v>
      </c>
      <c r="Q22" s="30">
        <f t="shared" ref="Q22:U22" si="8">Q21+Q20+Q19+Q18+Q17+Q16+Q15+Q14+Q13+Q12+Q11+Q10+Q9</f>
        <v>61</v>
      </c>
      <c r="R22" s="30">
        <f t="shared" si="8"/>
        <v>17</v>
      </c>
      <c r="S22" s="30">
        <f t="shared" si="8"/>
        <v>46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12900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136370</v>
      </c>
      <c r="D23" s="33">
        <f t="shared" ref="D23:J23" si="9">D22+D8</f>
        <v>346</v>
      </c>
      <c r="E23" s="33">
        <f t="shared" si="9"/>
        <v>336</v>
      </c>
      <c r="F23" s="53">
        <f t="shared" si="9"/>
        <v>319</v>
      </c>
      <c r="G23" s="53">
        <f t="shared" si="9"/>
        <v>306</v>
      </c>
      <c r="H23" s="33">
        <f t="shared" si="9"/>
        <v>358</v>
      </c>
      <c r="I23" s="33">
        <f t="shared" si="9"/>
        <v>348</v>
      </c>
      <c r="J23" s="77">
        <f t="shared" si="9"/>
        <v>138472</v>
      </c>
      <c r="K23" s="78">
        <f t="shared" si="4"/>
        <v>92.196531791907503</v>
      </c>
      <c r="L23" s="31">
        <f>H23*3.4/F23</f>
        <v>3.8156739811912228</v>
      </c>
      <c r="M23" s="54">
        <f>(M8+M22)/2</f>
        <v>3.2495000000000003</v>
      </c>
      <c r="N23" s="55">
        <f>D23/B23*100</f>
        <v>13.730158730158731</v>
      </c>
      <c r="O23" s="55">
        <v>13.2</v>
      </c>
      <c r="P23" s="56">
        <f>P22+P8</f>
        <v>358</v>
      </c>
      <c r="Q23" s="33">
        <f>Q22+Q8</f>
        <v>195</v>
      </c>
      <c r="R23" s="33">
        <f>R22+R8</f>
        <v>62</v>
      </c>
      <c r="S23" s="33">
        <f>S8+S22</f>
        <v>163</v>
      </c>
      <c r="T23" s="33">
        <f>T8+T22</f>
        <v>61</v>
      </c>
      <c r="U23" s="33">
        <f>U8+U22</f>
        <v>61</v>
      </c>
      <c r="V23" s="34"/>
      <c r="W23" s="33">
        <f>W8+W22</f>
        <v>459</v>
      </c>
      <c r="X23" s="55">
        <v>21.5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24700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38">
        <f>D23-E23</f>
        <v>10</v>
      </c>
      <c r="E24" s="139"/>
      <c r="F24" s="138">
        <f>F23-G23</f>
        <v>13</v>
      </c>
      <c r="G24" s="139"/>
      <c r="H24" s="140">
        <f>H23-I23</f>
        <v>10</v>
      </c>
      <c r="I24" s="141"/>
      <c r="J24" s="79"/>
      <c r="K24" s="80"/>
      <c r="L24" s="22"/>
      <c r="M24" s="22"/>
      <c r="N24" s="22"/>
      <c r="O24" s="22"/>
      <c r="P24" s="23"/>
      <c r="Q24" s="24" t="s">
        <v>70</v>
      </c>
      <c r="R24" s="24" t="s">
        <v>71</v>
      </c>
      <c r="S24" s="24" t="s">
        <v>70</v>
      </c>
      <c r="T24" s="24" t="s">
        <v>66</v>
      </c>
      <c r="U24" s="24" t="s">
        <v>67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25300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2023-11-28T11:34:36Z</cp:lastPrinted>
  <dcterms:created xsi:type="dcterms:W3CDTF">2020-08-31T08:55:27Z</dcterms:created>
  <dcterms:modified xsi:type="dcterms:W3CDTF">2023-11-28T11:51:19Z</dcterms:modified>
</cp:coreProperties>
</file>