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<sst xmlns="http://schemas.openxmlformats.org/spreadsheetml/2006/main" count="235" uniqueCount="80">
  <si>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</si>
  <si>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</si>
  <si>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</si>
  <si>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</si>
  <si>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</si>
  <si>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</si>
  <si>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</si>
  <si>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</si>
  <si>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</si>
  <si>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</si>
  <si>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</si>
  <si>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</si>
  <si>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</si>
  <si>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</si>
  <si>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</si>
  <si>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</si>
  <si>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</si>
  <si>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</si>
  <si>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</si>
  <si>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</si>
  <si>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</si>
  <si>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</si>
  <si>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</si>
  <si>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</si>
  <si>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</si>
  <si>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</si>
  <si>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</si>
  <si>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</si>
  <si>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</si>
  <si>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</si>
  <si>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</si>
  <si>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</si>
  <si>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</si>
  <si>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</si>
  <si>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</si>
  <si>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</si>
  <si>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</si>
  <si>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</si>
  <si>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</si>
  <si>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</si>
  <si>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</si>
  <si>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</si>
  <si>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</si>
  <si>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</si>
  <si>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</si>
  <si>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</si>
  <si>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</si>
  <si>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</si>
  <si>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</si>
  <si>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</si>
  <si>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</si>
  <si>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</si>
  <si>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</si>
  <si>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</si>
  <si>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</si>
  <si>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</si>
  <si>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</si>
  <si>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</si>
  <si>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</si>
  <si>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</si>
  <si>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</si>
  <si>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</si>
  <si>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</si>
  <si>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</si>
  <si>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</si>
  <si>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</si>
  <si>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</si>
  <si>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</si>
  <si>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</si>
  <si>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</si>
  <si>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</si>
  <si>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</si>
  <si>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</si>
  <si>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</si>
  <si>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</si>
  <si>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68</t>
  </si>
  <si>
    <t>1</t>
  </si>
  <si>
    <t>504</t>
  </si>
  <si>
    <t>3,18</t>
  </si>
  <si>
    <t>СВОДКА ПО НАДОЮ МОЛОКА ЗА  10.08.2023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</si>
</sst>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sqref="A1:DJ1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74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78" t="s">
        <v>52</v>
      </c>
      <c r="O5" s="78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79" t="s">
        <v>18</v>
      </c>
      <c r="B6" s="64">
        <v>960</v>
      </c>
      <c r="C6" s="65">
        <v>59026</v>
      </c>
      <c r="D6" s="32">
        <v>230</v>
      </c>
      <c r="E6" s="32">
        <v>221</v>
      </c>
      <c r="F6" s="32">
        <v>210</v>
      </c>
      <c r="G6" s="32">
        <v>213</v>
      </c>
      <c r="H6" s="32">
        <v>228</v>
      </c>
      <c r="I6" s="32">
        <v>233</v>
      </c>
      <c r="J6" s="65">
        <v>64316</v>
      </c>
      <c r="K6" s="80">
        <v>91</v>
      </c>
      <c r="L6" s="33">
        <v>3.8</v>
      </c>
      <c r="M6" s="81" t="s">
        <v>78</v>
      </c>
      <c r="N6" s="34">
        <v>23.9</v>
      </c>
      <c r="O6" s="66">
        <v>24</v>
      </c>
      <c r="P6" s="32">
        <f>H6</f>
        <v>228</v>
      </c>
      <c r="Q6" s="82">
        <v>37</v>
      </c>
      <c r="R6" s="83" t="s">
        <v>73</v>
      </c>
      <c r="S6" s="67">
        <v>46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7300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3931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3690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>
        <v>10</v>
      </c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62957</v>
      </c>
      <c r="D8" s="91">
        <f t="shared" si="0"/>
        <v>250</v>
      </c>
      <c r="E8" s="35">
        <f t="shared" si="0"/>
        <v>241</v>
      </c>
      <c r="F8" s="35">
        <f>F6+F7</f>
        <v>229</v>
      </c>
      <c r="G8" s="35">
        <f t="shared" si="0"/>
        <v>228</v>
      </c>
      <c r="H8" s="35">
        <f t="shared" si="0"/>
        <v>248</v>
      </c>
      <c r="I8" s="35">
        <f t="shared" si="0"/>
        <v>248</v>
      </c>
      <c r="J8" s="89">
        <f t="shared" si="0"/>
        <v>68006</v>
      </c>
      <c r="K8" s="92">
        <f>F8/D8*100</f>
        <v>91.600000000000009</v>
      </c>
      <c r="L8" s="33">
        <f>H8*3.4/F8</f>
        <v>3.6820960698689955</v>
      </c>
      <c r="M8" s="93">
        <f>(M6+M7)/2</f>
        <v>3.165</v>
      </c>
      <c r="N8" s="94">
        <f>D8/B8*100</f>
        <v>20.66115702479339</v>
      </c>
      <c r="O8" s="94">
        <v>20.6</v>
      </c>
      <c r="P8" s="35">
        <f t="shared" ref="P8:U8" si="1">P6+P7</f>
        <v>248</v>
      </c>
      <c r="Q8" s="35">
        <f t="shared" si="1"/>
        <v>37</v>
      </c>
      <c r="R8" s="35">
        <f t="shared" si="1"/>
        <v>6</v>
      </c>
      <c r="S8" s="35">
        <f t="shared" si="1"/>
        <v>56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8500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71</v>
      </c>
      <c r="B9" s="65">
        <v>410</v>
      </c>
      <c r="C9" s="96">
        <v>11884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10095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>
        <v>2</v>
      </c>
      <c r="R9" s="32"/>
      <c r="S9" s="73" t="s">
        <v>70</v>
      </c>
      <c r="T9" s="74"/>
      <c r="U9" s="98" t="s">
        <v>61</v>
      </c>
      <c r="V9" s="85"/>
      <c r="W9" s="73" t="s">
        <v>63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>
        <v>18</v>
      </c>
      <c r="DL9" s="114"/>
    </row>
    <row r="10" spans="1:192" ht="21.75" customHeight="1" thickBot="1">
      <c r="A10" s="72" t="s">
        <v>31</v>
      </c>
      <c r="B10" s="96">
        <v>110</v>
      </c>
      <c r="C10" s="96">
        <v>3342</v>
      </c>
      <c r="D10" s="99">
        <v>15</v>
      </c>
      <c r="E10" s="99">
        <v>11</v>
      </c>
      <c r="F10" s="99">
        <v>14</v>
      </c>
      <c r="G10" s="99">
        <v>9</v>
      </c>
      <c r="H10" s="99">
        <v>15</v>
      </c>
      <c r="I10" s="67">
        <v>10</v>
      </c>
      <c r="J10" s="65">
        <v>3083</v>
      </c>
      <c r="K10" s="39">
        <f>F10/D10*100</f>
        <v>93.333333333333329</v>
      </c>
      <c r="L10" s="33">
        <v>3.8</v>
      </c>
      <c r="M10" s="75" t="s">
        <v>29</v>
      </c>
      <c r="N10" s="34">
        <f>D10/B10*100</f>
        <v>13.636363636363635</v>
      </c>
      <c r="O10" s="100">
        <v>13.8</v>
      </c>
      <c r="P10" s="32">
        <f>H10</f>
        <v>15</v>
      </c>
      <c r="Q10" s="101"/>
      <c r="R10" s="102"/>
      <c r="S10" s="26" t="s">
        <v>30</v>
      </c>
      <c r="T10" s="103"/>
      <c r="U10" s="104" t="s">
        <v>56</v>
      </c>
      <c r="V10" s="85"/>
      <c r="W10" s="26" t="s">
        <v>64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6230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6513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>
        <v>2</v>
      </c>
      <c r="R11" s="107"/>
      <c r="S11" s="26" t="s">
        <v>67</v>
      </c>
      <c r="T11" s="103"/>
      <c r="U11" s="103" t="s">
        <v>59</v>
      </c>
      <c r="V11" s="26"/>
      <c r="W11" s="26" t="s">
        <v>65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/>
    </row>
    <row r="12" spans="1:192" ht="23.25" customHeight="1" thickBot="1">
      <c r="A12" s="72" t="s">
        <v>25</v>
      </c>
      <c r="B12" s="65">
        <v>105</v>
      </c>
      <c r="C12" s="65">
        <v>2896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2487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 t="s">
        <v>30</v>
      </c>
      <c r="T12" s="74"/>
      <c r="U12" s="74" t="s">
        <v>69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3664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3206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 t="s">
        <v>57</v>
      </c>
      <c r="T14" s="74"/>
      <c r="U14" s="74" t="s">
        <v>60</v>
      </c>
      <c r="V14" s="73"/>
      <c r="W14" s="73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934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746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62</v>
      </c>
      <c r="B16" s="64">
        <v>20</v>
      </c>
      <c r="C16" s="64">
        <v>396</v>
      </c>
      <c r="D16" s="32">
        <v>3</v>
      </c>
      <c r="E16" s="32">
        <v>5</v>
      </c>
      <c r="F16" s="32">
        <v>3</v>
      </c>
      <c r="G16" s="32">
        <v>5</v>
      </c>
      <c r="H16" s="32">
        <v>3</v>
      </c>
      <c r="I16" s="32">
        <v>5</v>
      </c>
      <c r="J16" s="65">
        <v>396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5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1254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1044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5">
        <f t="shared" si="7"/>
        <v>5</v>
      </c>
      <c r="Q17" s="32"/>
      <c r="R17" s="32"/>
      <c r="S17" s="73" t="s">
        <v>57</v>
      </c>
      <c r="T17" s="74"/>
      <c r="U17" s="116" t="s">
        <v>57</v>
      </c>
      <c r="V17" s="73"/>
      <c r="W17" s="73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995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784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5">
        <f t="shared" si="7"/>
        <v>4</v>
      </c>
      <c r="Q18" s="32"/>
      <c r="R18" s="32"/>
      <c r="S18" s="73" t="s">
        <v>57</v>
      </c>
      <c r="T18" s="74"/>
      <c r="U18" s="74"/>
      <c r="V18" s="73"/>
      <c r="W18" s="73" t="s">
        <v>68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805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614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5">
        <f t="shared" si="7"/>
        <v>4</v>
      </c>
      <c r="Q19" s="32"/>
      <c r="R19" s="32"/>
      <c r="S19" s="73" t="s">
        <v>30</v>
      </c>
      <c r="T19" s="74"/>
      <c r="U19" s="74" t="s">
        <v>70</v>
      </c>
      <c r="V19" s="73"/>
      <c r="W19" s="73" t="s">
        <v>64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32400</v>
      </c>
      <c r="D22" s="42">
        <f>D9+D10+D11+D12+D13+D14+D15+D16+D17+D18+D19+D20+D21</f>
        <v>143</v>
      </c>
      <c r="E22" s="42">
        <f>E9+E10+E11+E12+E13+E14+E15+E16+E17+E18+E19+E20+E21</f>
        <v>144</v>
      </c>
      <c r="F22" s="42">
        <f>F9+F10+F11+F12+F13+F14+F15+F16+F17+F18+F19+F20+F21</f>
        <v>119</v>
      </c>
      <c r="G22" s="42">
        <f>G21+G20+G19+G18+G17+G16+G15+G14+G13+G12+G11+G10+G9</f>
        <v>119</v>
      </c>
      <c r="H22" s="42">
        <f>H21+H20+H19+H18+H17+H16+H15+H14+H13+H12+H11+H10+H9</f>
        <v>128</v>
      </c>
      <c r="I22" s="42">
        <f>I21+I20+I19+I18+I17+I16+I15+I14+I13+I12+I11+I10+I9</f>
        <v>127</v>
      </c>
      <c r="J22" s="41">
        <f>J21+J20+J19+J18+J17+J16+J15+J14+J13+J12+J11+J10+J9</f>
        <v>28968</v>
      </c>
      <c r="K22" s="39">
        <f t="shared" si="4"/>
        <v>83.216783216783213</v>
      </c>
      <c r="L22" s="33">
        <f>H22*3.4/F22</f>
        <v>3.657142857142857</v>
      </c>
      <c r="M22" s="43">
        <f>(M9+M10+M11+M12+M14+M15+M16+M17+M18+M19)/10</f>
        <v>3.129</v>
      </c>
      <c r="N22" s="34">
        <f t="shared" si="5"/>
        <v>10.916030534351146</v>
      </c>
      <c r="O22" s="44">
        <v>10.1</v>
      </c>
      <c r="P22" s="32">
        <f>P21+P20+P19+P18+P17+P16+P15+P14+P13+P12+P11+P10+P9</f>
        <v>128</v>
      </c>
      <c r="Q22" s="32">
        <f t="shared" ref="Q22:U22" si="8">Q21+Q20+Q19+Q18+Q17+Q16+Q15+Q14+Q13+Q12+Q11+Q10+Q9</f>
        <v>4</v>
      </c>
      <c r="R22" s="32">
        <f t="shared" si="8"/>
        <v>0</v>
      </c>
      <c r="S22" s="32">
        <f t="shared" si="8"/>
        <v>27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f>SUM(DJ9:DJ20)</f>
        <v>18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95357</v>
      </c>
      <c r="D23" s="35">
        <f t="shared" ref="D23:J23" si="9">D22+D8</f>
        <v>393</v>
      </c>
      <c r="E23" s="35">
        <f t="shared" si="9"/>
        <v>385</v>
      </c>
      <c r="F23" s="55">
        <f t="shared" si="9"/>
        <v>348</v>
      </c>
      <c r="G23" s="55">
        <f t="shared" si="9"/>
        <v>347</v>
      </c>
      <c r="H23" s="35">
        <f t="shared" si="9"/>
        <v>376</v>
      </c>
      <c r="I23" s="35">
        <f t="shared" si="9"/>
        <v>375</v>
      </c>
      <c r="J23" s="37">
        <f t="shared" si="9"/>
        <v>96974</v>
      </c>
      <c r="K23" s="39">
        <f t="shared" si="4"/>
        <v>88.549618320610691</v>
      </c>
      <c r="L23" s="33">
        <f>H23*3.4/F23</f>
        <v>3.6735632183908042</v>
      </c>
      <c r="M23" s="56">
        <f>(M8+M22)/2</f>
        <v>3.1470000000000002</v>
      </c>
      <c r="N23" s="57">
        <f>D23/B23*100</f>
        <v>15.595238095238095</v>
      </c>
      <c r="O23" s="57">
        <v>14.8</v>
      </c>
      <c r="P23" s="58">
        <f>P22+P8</f>
        <v>376</v>
      </c>
      <c r="Q23" s="35">
        <f>Q22+Q8</f>
        <v>41</v>
      </c>
      <c r="R23" s="35">
        <f>R22+R8</f>
        <v>6</v>
      </c>
      <c r="S23" s="35">
        <f>S8+S22</f>
        <v>83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18550</v>
      </c>
      <c r="DH23" s="61" t="e">
        <f>DH22+DH8</f>
        <v>#REF!</v>
      </c>
      <c r="DI23" s="62" t="e">
        <f>DI22+DI8</f>
        <v>#REF!</v>
      </c>
      <c r="DJ23" s="63">
        <f>DJ22+DJ8</f>
        <v>18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17">
        <f>D23-E23</f>
        <v>8</v>
      </c>
      <c r="E24" s="118"/>
      <c r="F24" s="117">
        <f>F23-G23</f>
        <v>1</v>
      </c>
      <c r="G24" s="118"/>
      <c r="H24" s="119">
        <f>H23-I23</f>
        <v>1</v>
      </c>
      <c r="I24" s="120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65</v>
      </c>
      <c r="S24" s="26" t="s">
        <v>63</v>
      </c>
      <c r="T24" s="26" t="s">
        <v>76</v>
      </c>
      <c r="U24" s="26" t="s">
        <v>77</v>
      </c>
      <c r="V24" s="26" t="s">
        <v>72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19120</v>
      </c>
      <c r="DH24" s="29"/>
      <c r="DI24" s="29"/>
      <c r="DJ24" s="30">
        <v>24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2023-08-11T03:27:56Z</cp:lastPrinted>
  <dcterms:created xsi:type="dcterms:W3CDTF">2020-08-31T08:55:27Z</dcterms:created>
  <dcterms:modified xsi:type="dcterms:W3CDTF">2023-08-11T03:39:21Z</dcterms:modified>
</cp:coreProperties>
</file>