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22" i="1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<sst xmlns="http://schemas.openxmlformats.org/spreadsheetml/2006/main" count="227" uniqueCount="79">
  <si>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</si>
  <si>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</si>
  <si>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</si>
  <si>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</si>
  <si>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</si>
  <si>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</si>
  <si>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</si>
  <si>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</si>
  <si>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</si>
  <si>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</si>
  <si>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</si>
  <si>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</si>
  <si>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</si>
  <si>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</si>
  <si>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</si>
  <si>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</si>
  <si>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</si>
  <si>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</si>
  <si>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</si>
  <si>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</si>
  <si>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</si>
  <si>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</si>
  <si>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</si>
  <si>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</si>
  <si>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</si>
  <si>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</si>
  <si>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</si>
  <si>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</si>
  <si>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</si>
  <si>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</si>
  <si>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</si>
  <si>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</si>
  <si>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</si>
  <si>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</si>
  <si>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</si>
  <si>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</si>
  <si>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</si>
  <si>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</si>
  <si>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</si>
  <si>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</si>
  <si>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</si>
  <si>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</si>
  <si>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</si>
  <si>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</si>
  <si>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</si>
  <si>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</si>
  <si>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</si>
  <si>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</si>
  <si>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</si>
  <si>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</si>
  <si>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</si>
  <si>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</si>
  <si>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</si>
  <si>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</si>
  <si>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</si>
  <si>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</si>
  <si>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</si>
  <si>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</si>
  <si>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</si>
  <si>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</si>
  <si>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</si>
  <si>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</si>
  <si>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503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</si>
  <si>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</si>
  <si>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</si>
  <si>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</si>
  <si>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</si>
  <si>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</si>
  <si>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</si>
  <si>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</si>
  <si>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</si>
  <si>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</si>
  <si>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</si>
  <si>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</si>
  <si>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6</t>
  </si>
  <si>
    <t>28</t>
  </si>
  <si>
    <t>3,33</t>
  </si>
  <si>
    <t>Надой н/т коров на 01.08. 2023</t>
  </si>
  <si>
    <t>СВОДКА ПО НАДОЮ МОЛОКА ЗА  03.08.2023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</si>
</sst>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9" sqref="J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</row>
    <row r="2" spans="1:192" ht="12.75" customHeight="1">
      <c r="A2" s="135" t="s">
        <v>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3" t="s">
        <v>0</v>
      </c>
      <c r="B4" s="136" t="s">
        <v>1</v>
      </c>
      <c r="C4" s="138" t="s">
        <v>51</v>
      </c>
      <c r="D4" s="127" t="s">
        <v>2</v>
      </c>
      <c r="E4" s="128"/>
      <c r="F4" s="128"/>
      <c r="G4" s="128"/>
      <c r="H4" s="128"/>
      <c r="I4" s="129"/>
      <c r="J4" s="123" t="s">
        <v>50</v>
      </c>
      <c r="K4" s="130" t="s">
        <v>3</v>
      </c>
      <c r="L4" s="123" t="s">
        <v>4</v>
      </c>
      <c r="M4" s="123" t="s">
        <v>5</v>
      </c>
      <c r="N4" s="144" t="s">
        <v>6</v>
      </c>
      <c r="O4" s="145"/>
      <c r="P4" s="123" t="s">
        <v>38</v>
      </c>
      <c r="Q4" s="125" t="s">
        <v>7</v>
      </c>
      <c r="R4" s="126"/>
      <c r="S4" s="127" t="s">
        <v>8</v>
      </c>
      <c r="T4" s="128"/>
      <c r="U4" s="129"/>
      <c r="V4" s="130" t="s">
        <v>9</v>
      </c>
      <c r="W4" s="132" t="s">
        <v>77</v>
      </c>
      <c r="X4" s="133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39" t="s">
        <v>11</v>
      </c>
      <c r="DJ4" s="141" t="s">
        <v>43</v>
      </c>
    </row>
    <row r="5" spans="1:192" ht="53.25" customHeight="1" thickBot="1">
      <c r="A5" s="124"/>
      <c r="B5" s="137"/>
      <c r="C5" s="138"/>
      <c r="D5" s="142" t="s">
        <v>47</v>
      </c>
      <c r="E5" s="143"/>
      <c r="F5" s="142" t="s">
        <v>48</v>
      </c>
      <c r="G5" s="143"/>
      <c r="H5" s="142" t="s">
        <v>49</v>
      </c>
      <c r="I5" s="143"/>
      <c r="J5" s="124"/>
      <c r="K5" s="131"/>
      <c r="L5" s="124"/>
      <c r="M5" s="124"/>
      <c r="N5" s="78" t="s">
        <v>52</v>
      </c>
      <c r="O5" s="78" t="s">
        <v>41</v>
      </c>
      <c r="P5" s="124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31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40"/>
      <c r="DJ5" s="141"/>
    </row>
    <row r="6" spans="1:192" ht="39" customHeight="1" thickBot="1">
      <c r="A6" s="79" t="s">
        <v>18</v>
      </c>
      <c r="B6" s="64">
        <v>960</v>
      </c>
      <c r="C6" s="65">
        <v>57502</v>
      </c>
      <c r="D6" s="32">
        <v>230</v>
      </c>
      <c r="E6" s="32">
        <v>222</v>
      </c>
      <c r="F6" s="32">
        <v>212</v>
      </c>
      <c r="G6" s="32">
        <v>211</v>
      </c>
      <c r="H6" s="32">
        <v>236</v>
      </c>
      <c r="I6" s="32">
        <v>232</v>
      </c>
      <c r="J6" s="65">
        <v>62772</v>
      </c>
      <c r="K6" s="80">
        <v>94</v>
      </c>
      <c r="L6" s="33">
        <v>3.8</v>
      </c>
      <c r="M6" s="81" t="s">
        <v>76</v>
      </c>
      <c r="N6" s="34">
        <v>23.9</v>
      </c>
      <c r="O6" s="66">
        <v>24.1</v>
      </c>
      <c r="P6" s="32">
        <f>H6</f>
        <v>236</v>
      </c>
      <c r="Q6" s="82">
        <v>22</v>
      </c>
      <c r="R6" s="83" t="s">
        <v>57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7200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3791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3550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/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61293</v>
      </c>
      <c r="D8" s="91">
        <f t="shared" si="0"/>
        <v>250</v>
      </c>
      <c r="E8" s="35">
        <f t="shared" si="0"/>
        <v>242</v>
      </c>
      <c r="F8" s="35">
        <f>F6+F7</f>
        <v>231</v>
      </c>
      <c r="G8" s="35">
        <f t="shared" si="0"/>
        <v>226</v>
      </c>
      <c r="H8" s="35">
        <f t="shared" si="0"/>
        <v>256</v>
      </c>
      <c r="I8" s="35">
        <f t="shared" si="0"/>
        <v>247</v>
      </c>
      <c r="J8" s="89">
        <f t="shared" si="0"/>
        <v>66322</v>
      </c>
      <c r="K8" s="92">
        <f>F8/D8*100</f>
        <v>92.4</v>
      </c>
      <c r="L8" s="33">
        <f>H8*3.4/F8</f>
        <v>3.7679653679653677</v>
      </c>
      <c r="M8" s="93">
        <f>(M6+M7)/2</f>
        <v>3.24</v>
      </c>
      <c r="N8" s="94">
        <f>D8/B8*100</f>
        <v>20.66115702479339</v>
      </c>
      <c r="O8" s="94">
        <v>20.7</v>
      </c>
      <c r="P8" s="35">
        <f t="shared" ref="P8:U8" si="1">P6+P7</f>
        <v>256</v>
      </c>
      <c r="Q8" s="35">
        <f t="shared" si="1"/>
        <v>22</v>
      </c>
      <c r="R8" s="35">
        <f t="shared" si="1"/>
        <v>2</v>
      </c>
      <c r="S8" s="35">
        <f t="shared" si="1"/>
        <v>23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8400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72</v>
      </c>
      <c r="B9" s="65">
        <v>410</v>
      </c>
      <c r="C9" s="96">
        <v>11534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9808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/>
      <c r="R9" s="32"/>
      <c r="S9" s="73"/>
      <c r="T9" s="74"/>
      <c r="U9" s="98" t="s">
        <v>61</v>
      </c>
      <c r="V9" s="85"/>
      <c r="W9" s="73" t="s">
        <v>64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/>
      <c r="DL9" s="116"/>
    </row>
    <row r="10" spans="1:192" ht="21.75" customHeight="1" thickBot="1">
      <c r="A10" s="72" t="s">
        <v>31</v>
      </c>
      <c r="B10" s="96">
        <v>110</v>
      </c>
      <c r="C10" s="96">
        <v>3233</v>
      </c>
      <c r="D10" s="99">
        <v>16</v>
      </c>
      <c r="E10" s="99">
        <v>11</v>
      </c>
      <c r="F10" s="99">
        <v>15</v>
      </c>
      <c r="G10" s="99">
        <v>9</v>
      </c>
      <c r="H10" s="99">
        <v>16</v>
      </c>
      <c r="I10" s="67">
        <v>10</v>
      </c>
      <c r="J10" s="65">
        <v>2974</v>
      </c>
      <c r="K10" s="39">
        <f>F10/D10*100</f>
        <v>93.75</v>
      </c>
      <c r="L10" s="33">
        <v>3.8</v>
      </c>
      <c r="M10" s="75" t="s">
        <v>29</v>
      </c>
      <c r="N10" s="34">
        <f>D10/B10*100</f>
        <v>14.545454545454545</v>
      </c>
      <c r="O10" s="100">
        <v>13.8</v>
      </c>
      <c r="P10" s="32">
        <f>H10</f>
        <v>16</v>
      </c>
      <c r="Q10" s="101"/>
      <c r="R10" s="102"/>
      <c r="S10" s="26"/>
      <c r="T10" s="103"/>
      <c r="U10" s="104" t="s">
        <v>56</v>
      </c>
      <c r="V10" s="85"/>
      <c r="W10" s="26" t="s">
        <v>65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6038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6345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/>
      <c r="R11" s="107"/>
      <c r="S11" s="26"/>
      <c r="T11" s="103"/>
      <c r="U11" s="103" t="s">
        <v>59</v>
      </c>
      <c r="V11" s="26"/>
      <c r="W11" s="26" t="s">
        <v>66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>
        <v>0</v>
      </c>
    </row>
    <row r="12" spans="1:192" ht="23.25" customHeight="1" thickBot="1">
      <c r="A12" s="72" t="s">
        <v>25</v>
      </c>
      <c r="B12" s="65">
        <v>105</v>
      </c>
      <c r="C12" s="65">
        <v>2805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2403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/>
      <c r="T12" s="74"/>
      <c r="U12" s="74" t="s">
        <v>70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3511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3094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/>
      <c r="T14" s="74"/>
      <c r="U14" s="74" t="s">
        <v>60</v>
      </c>
      <c r="V14" s="73"/>
      <c r="W14" s="73" t="s">
        <v>67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899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717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63</v>
      </c>
      <c r="B16" s="64">
        <v>20</v>
      </c>
      <c r="C16" s="64">
        <v>375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375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1212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1009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/>
      <c r="T17" s="74"/>
      <c r="U17" s="115" t="s">
        <v>57</v>
      </c>
      <c r="V17" s="73"/>
      <c r="W17" s="73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960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756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/>
      <c r="T18" s="74"/>
      <c r="U18" s="74"/>
      <c r="V18" s="73"/>
      <c r="W18" s="73" t="s">
        <v>69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0.25" customHeight="1" thickBot="1">
      <c r="A19" s="72" t="s">
        <v>40</v>
      </c>
      <c r="B19" s="65">
        <v>39</v>
      </c>
      <c r="C19" s="65">
        <v>770</v>
      </c>
      <c r="D19" s="67">
        <v>5</v>
      </c>
      <c r="E19" s="67">
        <v>3</v>
      </c>
      <c r="F19" s="67">
        <v>4</v>
      </c>
      <c r="G19" s="67">
        <v>3</v>
      </c>
      <c r="H19" s="67">
        <v>4</v>
      </c>
      <c r="I19" s="67">
        <v>3</v>
      </c>
      <c r="J19" s="65">
        <v>586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12</v>
      </c>
      <c r="P19" s="114">
        <f t="shared" si="7"/>
        <v>4</v>
      </c>
      <c r="Q19" s="32"/>
      <c r="R19" s="32"/>
      <c r="S19" s="73"/>
      <c r="T19" s="74"/>
      <c r="U19" s="74" t="s">
        <v>71</v>
      </c>
      <c r="V19" s="73"/>
      <c r="W19" s="73" t="s">
        <v>65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31337</v>
      </c>
      <c r="D22" s="42">
        <f>D9+D10+D11+D12+D13+D14+D15+D16+D17+D18+D19+D20+D21</f>
        <v>144</v>
      </c>
      <c r="E22" s="42">
        <f>E9+E10+E11+E12+E13+E14+E15+E16+E17+E18+E19+E20+E21</f>
        <v>144</v>
      </c>
      <c r="F22" s="42">
        <f>F9+F10+F11+F12+F13+F14+F15+F16+F17+F18+F19+F20+F21</f>
        <v>120</v>
      </c>
      <c r="G22" s="42">
        <f>G21+G20+G19+G18+G17+G16+G15+G14+G13+G12+G11+G10+G9</f>
        <v>118</v>
      </c>
      <c r="H22" s="42">
        <f>H21+H20+H19+H18+H17+H16+H15+H14+H13+H12+H11+H10+H9</f>
        <v>129</v>
      </c>
      <c r="I22" s="42">
        <f>I21+I20+I19+I18+I17+I16+I15+I14+I13+I12+I11+I10+I9</f>
        <v>126</v>
      </c>
      <c r="J22" s="41">
        <f>J21+J20+J19+J18+J17+J16+J15+J14+J13+J12+J11+J10+J9</f>
        <v>28067</v>
      </c>
      <c r="K22" s="39">
        <f t="shared" si="4"/>
        <v>83.333333333333343</v>
      </c>
      <c r="L22" s="33">
        <f>H22*3.4/F22</f>
        <v>3.6549999999999998</v>
      </c>
      <c r="M22" s="43">
        <f>(M9+M10+M11+M12+M14+M15+M16+M17+M18+M19)/10</f>
        <v>3.129</v>
      </c>
      <c r="N22" s="34">
        <f t="shared" si="5"/>
        <v>10.992366412213741</v>
      </c>
      <c r="O22" s="44">
        <v>10.1</v>
      </c>
      <c r="P22" s="32">
        <f>P21+P20+P19+P18+P17+P16+P15+P14+P13+P12+P11+P10+P9</f>
        <v>129</v>
      </c>
      <c r="Q22" s="32">
        <f t="shared" ref="Q22:U22" si="8">Q21+Q20+Q19+Q18+Q17+Q16+Q15+Q14+Q13+Q12+Q11+Q10+Q9</f>
        <v>0</v>
      </c>
      <c r="R22" s="32">
        <f t="shared" si="8"/>
        <v>0</v>
      </c>
      <c r="S22" s="32">
        <f t="shared" si="8"/>
        <v>0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92630</v>
      </c>
      <c r="D23" s="35">
        <f t="shared" ref="D23:J23" si="9">D22+D8</f>
        <v>394</v>
      </c>
      <c r="E23" s="35">
        <f t="shared" si="9"/>
        <v>386</v>
      </c>
      <c r="F23" s="55">
        <f t="shared" si="9"/>
        <v>351</v>
      </c>
      <c r="G23" s="55">
        <f t="shared" si="9"/>
        <v>344</v>
      </c>
      <c r="H23" s="35">
        <f t="shared" si="9"/>
        <v>385</v>
      </c>
      <c r="I23" s="35">
        <f t="shared" si="9"/>
        <v>373</v>
      </c>
      <c r="J23" s="37">
        <f t="shared" si="9"/>
        <v>94389</v>
      </c>
      <c r="K23" s="39">
        <f t="shared" si="4"/>
        <v>89.086294416243646</v>
      </c>
      <c r="L23" s="33">
        <f>H23*3.4/F23</f>
        <v>3.7293447293447293</v>
      </c>
      <c r="M23" s="56">
        <f>(M8+M22)/2</f>
        <v>3.1844999999999999</v>
      </c>
      <c r="N23" s="57">
        <f>D23/B23*100</f>
        <v>15.634920634920634</v>
      </c>
      <c r="O23" s="57">
        <v>14.8</v>
      </c>
      <c r="P23" s="58">
        <f>P22+P8</f>
        <v>385</v>
      </c>
      <c r="Q23" s="35">
        <f>Q22+Q8</f>
        <v>22</v>
      </c>
      <c r="R23" s="35">
        <f>R22+R8</f>
        <v>2</v>
      </c>
      <c r="S23" s="35">
        <f>S8+S22</f>
        <v>23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17">
        <f>D23-E23</f>
        <v>8</v>
      </c>
      <c r="E24" s="118"/>
      <c r="F24" s="117">
        <f>F23-G23</f>
        <v>7</v>
      </c>
      <c r="G24" s="118"/>
      <c r="H24" s="119">
        <f>H23-I23</f>
        <v>12</v>
      </c>
      <c r="I24" s="120"/>
      <c r="J24" s="14"/>
      <c r="K24" s="23"/>
      <c r="L24" s="24"/>
      <c r="M24" s="24"/>
      <c r="N24" s="24"/>
      <c r="O24" s="24"/>
      <c r="P24" s="25"/>
      <c r="Q24" s="26" t="s">
        <v>74</v>
      </c>
      <c r="R24" s="26" t="s">
        <v>73</v>
      </c>
      <c r="S24" s="26" t="s">
        <v>75</v>
      </c>
      <c r="T24" s="26" t="s">
        <v>73</v>
      </c>
      <c r="U24" s="26" t="s">
        <v>62</v>
      </c>
      <c r="V24" s="26" t="s">
        <v>73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2023-08-03T03:52:12Z</cp:lastPrinted>
  <dcterms:created xsi:type="dcterms:W3CDTF">2020-08-31T08:55:27Z</dcterms:created>
  <dcterms:modified xsi:type="dcterms:W3CDTF">2023-08-04T03:31:44Z</dcterms:modified>
</cp:coreProperties>
</file>