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<sst xmlns="http://schemas.openxmlformats.org/spreadsheetml/2006/main" count="235" uniqueCount="82">
  <si>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</si>
  <si>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</si>
  <si>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</si>
  <si>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</si>
  <si>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</si>
  <si>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</si>
  <si>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</si>
  <si>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</si>
  <si>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</si>
  <si>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</si>
  <si>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</si>
  <si>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</si>
  <si>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</si>
  <si>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</si>
  <si>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</si>
  <si>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</si>
  <si>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</si>
  <si>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</si>
  <si>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</si>
  <si>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</si>
  <si>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</si>
  <si>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</si>
  <si>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</si>
  <si>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</si>
  <si>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</si>
  <si>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</si>
  <si>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</si>
  <si>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</si>
  <si>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</si>
  <si>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</si>
  <si>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</si>
  <si>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</si>
  <si>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</si>
  <si>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</si>
  <si>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</si>
  <si>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</si>
  <si>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</si>
  <si>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</si>
  <si>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</si>
  <si>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</si>
  <si>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</si>
  <si>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</si>
  <si>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</si>
  <si>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</si>
  <si>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</si>
  <si>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</si>
  <si>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</si>
  <si>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</si>
  <si>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</si>
  <si>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</si>
  <si>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</si>
  <si>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</si>
  <si>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</si>
  <si>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</si>
  <si>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</si>
  <si>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</si>
  <si>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</si>
  <si>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</si>
  <si>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</si>
  <si>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</si>
  <si>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</si>
  <si>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</si>
  <si>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</si>
  <si>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</si>
  <si>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</si>
  <si>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</si>
  <si>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</si>
  <si>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</si>
  <si>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</si>
  <si>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</si>
  <si>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</si>
  <si>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</si>
  <si>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</si>
  <si>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</si>
  <si>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Надой н/т коров на 01.08. 2023</t>
  </si>
  <si>
    <t>1</t>
  </si>
  <si>
    <t>504</t>
  </si>
  <si>
    <t>72</t>
  </si>
  <si>
    <t>75</t>
  </si>
  <si>
    <t>10</t>
  </si>
  <si>
    <t>СВОДКА ПО НАДОЮ МОЛОКА ЗА  16.08.2023 года</t>
  </si>
  <si>
    <t>3,36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</si>
</sst>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U14" sqref="U1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80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74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60391</v>
      </c>
      <c r="D6" s="30">
        <v>230</v>
      </c>
      <c r="E6" s="30">
        <v>223</v>
      </c>
      <c r="F6" s="30">
        <v>211</v>
      </c>
      <c r="G6" s="30">
        <v>207</v>
      </c>
      <c r="H6" s="30">
        <v>231</v>
      </c>
      <c r="I6" s="30">
        <v>230</v>
      </c>
      <c r="J6" s="63">
        <v>65654</v>
      </c>
      <c r="K6" s="78">
        <v>90</v>
      </c>
      <c r="L6" s="31">
        <v>3.6</v>
      </c>
      <c r="M6" s="79" t="s">
        <v>81</v>
      </c>
      <c r="N6" s="32">
        <v>23.9</v>
      </c>
      <c r="O6" s="64">
        <v>24.2</v>
      </c>
      <c r="P6" s="30">
        <f>H6</f>
        <v>231</v>
      </c>
      <c r="Q6" s="80">
        <v>46</v>
      </c>
      <c r="R6" s="81" t="s">
        <v>73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7500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100">
        <v>4051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3810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5" t="s">
        <v>22</v>
      </c>
      <c r="B8" s="86">
        <f t="shared" ref="B8:J8" si="0">B6+B7</f>
        <v>1210</v>
      </c>
      <c r="C8" s="87">
        <f>C7+C6</f>
        <v>64442</v>
      </c>
      <c r="D8" s="88">
        <f t="shared" si="0"/>
        <v>250</v>
      </c>
      <c r="E8" s="33">
        <f t="shared" si="0"/>
        <v>243</v>
      </c>
      <c r="F8" s="33">
        <f>F6+F7</f>
        <v>230</v>
      </c>
      <c r="G8" s="33">
        <f t="shared" si="0"/>
        <v>222</v>
      </c>
      <c r="H8" s="33">
        <f t="shared" si="0"/>
        <v>251</v>
      </c>
      <c r="I8" s="33">
        <f t="shared" si="0"/>
        <v>245</v>
      </c>
      <c r="J8" s="86">
        <f t="shared" si="0"/>
        <v>69464</v>
      </c>
      <c r="K8" s="89">
        <f>F8/D8*100</f>
        <v>92</v>
      </c>
      <c r="L8" s="31">
        <f>H8*3.4/F8</f>
        <v>3.7104347826086954</v>
      </c>
      <c r="M8" s="90">
        <f>(M6+M7)/2</f>
        <v>3.2549999999999999</v>
      </c>
      <c r="N8" s="91">
        <f>D8/B8*100</f>
        <v>20.66115702479339</v>
      </c>
      <c r="O8" s="91">
        <v>20.8</v>
      </c>
      <c r="P8" s="33">
        <f t="shared" ref="P8:U8" si="1">P6+P7</f>
        <v>251</v>
      </c>
      <c r="Q8" s="33">
        <f t="shared" si="1"/>
        <v>46</v>
      </c>
      <c r="R8" s="33">
        <f t="shared" si="1"/>
        <v>6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1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8800</v>
      </c>
      <c r="DH8" s="33" t="e">
        <f>DH6+#REF!+#REF!+DH7</f>
        <v>#REF!</v>
      </c>
      <c r="DI8" s="92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101">
        <v>12184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10341</v>
      </c>
      <c r="K9" s="37">
        <v>72</v>
      </c>
      <c r="L9" s="31">
        <v>3.8</v>
      </c>
      <c r="M9" s="102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2</v>
      </c>
      <c r="R9" s="30"/>
      <c r="S9" s="71" t="s">
        <v>79</v>
      </c>
      <c r="T9" s="72"/>
      <c r="U9" s="103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3600</v>
      </c>
      <c r="DH9" s="67"/>
      <c r="DI9" s="68"/>
      <c r="DJ9" s="28">
        <v>18</v>
      </c>
      <c r="DL9" s="104"/>
    </row>
    <row r="10" spans="1:192" ht="21.75" customHeight="1" thickBot="1">
      <c r="A10" s="70" t="s">
        <v>31</v>
      </c>
      <c r="B10" s="101">
        <v>110</v>
      </c>
      <c r="C10" s="101">
        <v>3447</v>
      </c>
      <c r="D10" s="105">
        <v>15</v>
      </c>
      <c r="E10" s="105">
        <v>12</v>
      </c>
      <c r="F10" s="105">
        <v>14</v>
      </c>
      <c r="G10" s="105">
        <v>10</v>
      </c>
      <c r="H10" s="105">
        <v>15</v>
      </c>
      <c r="I10" s="65">
        <v>11</v>
      </c>
      <c r="J10" s="63">
        <v>3173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106">
        <v>13.6</v>
      </c>
      <c r="P10" s="30">
        <f>H10</f>
        <v>15</v>
      </c>
      <c r="Q10" s="107"/>
      <c r="R10" s="108"/>
      <c r="S10" s="24" t="s">
        <v>30</v>
      </c>
      <c r="T10" s="109"/>
      <c r="U10" s="110" t="s">
        <v>56</v>
      </c>
      <c r="V10" s="83"/>
      <c r="W10" s="24" t="s">
        <v>64</v>
      </c>
      <c r="X10" s="111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12" t="s">
        <v>24</v>
      </c>
      <c r="B11" s="101">
        <v>157</v>
      </c>
      <c r="C11" s="101">
        <v>6373</v>
      </c>
      <c r="D11" s="105">
        <v>24</v>
      </c>
      <c r="E11" s="105">
        <v>20</v>
      </c>
      <c r="F11" s="105">
        <v>21</v>
      </c>
      <c r="G11" s="105">
        <v>16</v>
      </c>
      <c r="H11" s="105">
        <v>24</v>
      </c>
      <c r="I11" s="65">
        <v>17</v>
      </c>
      <c r="J11" s="63">
        <v>6657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13">
        <v>3</v>
      </c>
      <c r="R11" s="113"/>
      <c r="S11" s="24" t="s">
        <v>67</v>
      </c>
      <c r="T11" s="109"/>
      <c r="U11" s="109" t="s">
        <v>59</v>
      </c>
      <c r="V11" s="24"/>
      <c r="W11" s="24" t="s">
        <v>65</v>
      </c>
      <c r="X11" s="111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4"/>
      <c r="DG11" s="115">
        <v>6200</v>
      </c>
      <c r="DH11" s="116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2974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2559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30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93"/>
      <c r="DI13" s="94"/>
      <c r="DJ13" s="28"/>
      <c r="DN13" s="95"/>
    </row>
    <row r="14" spans="1:192" ht="24.75" customHeight="1" thickBot="1">
      <c r="A14" s="70" t="s">
        <v>26</v>
      </c>
      <c r="B14" s="63">
        <v>190</v>
      </c>
      <c r="C14" s="63">
        <v>3764</v>
      </c>
      <c r="D14" s="65">
        <v>16</v>
      </c>
      <c r="E14" s="65">
        <v>14</v>
      </c>
      <c r="F14" s="65">
        <v>15</v>
      </c>
      <c r="G14" s="65">
        <v>13</v>
      </c>
      <c r="H14" s="65">
        <v>15</v>
      </c>
      <c r="I14" s="65">
        <v>13</v>
      </c>
      <c r="J14" s="63">
        <v>3300</v>
      </c>
      <c r="K14" s="37">
        <f t="shared" si="4"/>
        <v>93.75</v>
      </c>
      <c r="L14" s="31">
        <f>H14*3.4/F14</f>
        <v>3.4</v>
      </c>
      <c r="M14" s="73" t="s">
        <v>27</v>
      </c>
      <c r="N14" s="32">
        <f>D14/B14*100</f>
        <v>8.4210526315789469</v>
      </c>
      <c r="O14" s="64">
        <v>6.9</v>
      </c>
      <c r="P14" s="30">
        <f>H14</f>
        <v>15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93"/>
      <c r="DI14" s="94"/>
      <c r="DJ14" s="28"/>
    </row>
    <row r="15" spans="1:192" ht="26.25" customHeight="1" thickBot="1">
      <c r="A15" s="70" t="s">
        <v>44</v>
      </c>
      <c r="B15" s="63">
        <v>115</v>
      </c>
      <c r="C15" s="63">
        <v>964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770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93"/>
      <c r="DI15" s="94"/>
      <c r="DJ15" s="28"/>
    </row>
    <row r="16" spans="1:192" ht="20.25" customHeight="1" thickBot="1">
      <c r="A16" s="70" t="s">
        <v>62</v>
      </c>
      <c r="B16" s="62">
        <v>20</v>
      </c>
      <c r="C16" s="62">
        <v>414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414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7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93"/>
      <c r="DI16" s="94"/>
      <c r="DJ16" s="28"/>
    </row>
    <row r="17" spans="1:192" ht="27.75" customHeight="1" thickBot="1">
      <c r="A17" s="70" t="s">
        <v>28</v>
      </c>
      <c r="B17" s="63">
        <v>104</v>
      </c>
      <c r="C17" s="63">
        <v>1290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1074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7">
        <f t="shared" si="7"/>
        <v>5</v>
      </c>
      <c r="Q17" s="30"/>
      <c r="R17" s="30"/>
      <c r="S17" s="71" t="s">
        <v>57</v>
      </c>
      <c r="T17" s="72"/>
      <c r="U17" s="118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93"/>
      <c r="DI17" s="94"/>
      <c r="DJ17" s="28"/>
    </row>
    <row r="18" spans="1:192" ht="21.75" customHeight="1" thickBot="1">
      <c r="A18" s="70" t="s">
        <v>42</v>
      </c>
      <c r="B18" s="63">
        <v>60</v>
      </c>
      <c r="C18" s="63">
        <v>1025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808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7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93"/>
      <c r="DI18" s="94"/>
      <c r="DJ18" s="28"/>
    </row>
    <row r="19" spans="1:192" ht="21.75" customHeight="1" thickBot="1">
      <c r="A19" s="70" t="s">
        <v>40</v>
      </c>
      <c r="B19" s="63">
        <v>39</v>
      </c>
      <c r="C19" s="63">
        <v>835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634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7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93"/>
      <c r="DI19" s="94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13.5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33270</v>
      </c>
      <c r="D22" s="40">
        <f>D9+D10+D11+D12+D13+D14+D15+D16+D17+D18+D19+D20+D21</f>
        <v>142</v>
      </c>
      <c r="E22" s="40">
        <f>E9+E10+E11+E12+E13+E14+E15+E16+E17+E18+E19+E20+E21</f>
        <v>142</v>
      </c>
      <c r="F22" s="40">
        <f>F9+F10+F11+F12+F13+F14+F15+F16+F17+F18+F19+F20+F21</f>
        <v>118</v>
      </c>
      <c r="G22" s="40">
        <f>G21+G20+G19+G18+G17+G16+G15+G14+G13+G12+G11+G10+G9</f>
        <v>117</v>
      </c>
      <c r="H22" s="40">
        <f>H21+H20+H19+H18+H17+H16+H15+H14+H13+H12+H11+H10+H9</f>
        <v>127</v>
      </c>
      <c r="I22" s="40">
        <f>I21+I20+I19+I18+I17+I16+I15+I14+I13+I12+I11+I10+I9</f>
        <v>125</v>
      </c>
      <c r="J22" s="39">
        <f>J21+J20+J19+J18+J17+J16+J15+J14+J13+J12+J11+J10+J9</f>
        <v>29730</v>
      </c>
      <c r="K22" s="37">
        <f t="shared" si="4"/>
        <v>83.098591549295776</v>
      </c>
      <c r="L22" s="31">
        <f>H22*3.4/F22</f>
        <v>3.659322033898305</v>
      </c>
      <c r="M22" s="41">
        <f>(M9+M10+M11+M12+M14+M15+M16+M17+M18+M19)/10</f>
        <v>3.129</v>
      </c>
      <c r="N22" s="32">
        <f t="shared" si="5"/>
        <v>10.839694656488549</v>
      </c>
      <c r="O22" s="42">
        <v>9.9</v>
      </c>
      <c r="P22" s="30">
        <f>P21+P20+P19+P18+P17+P16+P15+P14+P13+P12+P11+P10+P9</f>
        <v>127</v>
      </c>
      <c r="Q22" s="30">
        <f t="shared" ref="Q22:U22" si="8">Q21+Q20+Q19+Q18+Q17+Q16+Q15+Q14+Q13+Q12+Q11+Q10+Q9</f>
        <v>5</v>
      </c>
      <c r="R22" s="30">
        <f t="shared" si="8"/>
        <v>0</v>
      </c>
      <c r="S22" s="30">
        <f t="shared" si="8"/>
        <v>32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10300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97712</v>
      </c>
      <c r="D23" s="33">
        <f t="shared" ref="D23:J23" si="9">D22+D8</f>
        <v>392</v>
      </c>
      <c r="E23" s="33">
        <f t="shared" si="9"/>
        <v>385</v>
      </c>
      <c r="F23" s="53">
        <f t="shared" si="9"/>
        <v>348</v>
      </c>
      <c r="G23" s="53">
        <f t="shared" si="9"/>
        <v>339</v>
      </c>
      <c r="H23" s="33">
        <f t="shared" si="9"/>
        <v>378</v>
      </c>
      <c r="I23" s="33">
        <f t="shared" si="9"/>
        <v>370</v>
      </c>
      <c r="J23" s="96">
        <f t="shared" si="9"/>
        <v>99194</v>
      </c>
      <c r="K23" s="97">
        <f t="shared" si="4"/>
        <v>88.775510204081627</v>
      </c>
      <c r="L23" s="31">
        <f>H23*3.4/F23</f>
        <v>3.693103448275862</v>
      </c>
      <c r="M23" s="54">
        <f>(M8+M22)/2</f>
        <v>3.1920000000000002</v>
      </c>
      <c r="N23" s="55">
        <f>D23/B23*100</f>
        <v>15.555555555555555</v>
      </c>
      <c r="O23" s="55">
        <v>14.8</v>
      </c>
      <c r="P23" s="56">
        <f>P22+P8</f>
        <v>378</v>
      </c>
      <c r="Q23" s="33">
        <f>Q22+Q8</f>
        <v>51</v>
      </c>
      <c r="R23" s="33">
        <f>R22+R8</f>
        <v>6</v>
      </c>
      <c r="S23" s="33">
        <f>S8+S22</f>
        <v>88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19100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7</v>
      </c>
      <c r="E24" s="120"/>
      <c r="F24" s="119">
        <f>F23-G23</f>
        <v>9</v>
      </c>
      <c r="G24" s="120"/>
      <c r="H24" s="121">
        <f>H23-I23</f>
        <v>8</v>
      </c>
      <c r="I24" s="122"/>
      <c r="J24" s="98"/>
      <c r="K24" s="99"/>
      <c r="L24" s="22"/>
      <c r="M24" s="22"/>
      <c r="N24" s="22"/>
      <c r="O24" s="22"/>
      <c r="P24" s="23"/>
      <c r="Q24" s="24" t="s">
        <v>77</v>
      </c>
      <c r="R24" s="24" t="s">
        <v>65</v>
      </c>
      <c r="S24" s="24" t="s">
        <v>78</v>
      </c>
      <c r="T24" s="24" t="s">
        <v>75</v>
      </c>
      <c r="U24" s="24" t="s">
        <v>76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19200</v>
      </c>
      <c r="DH24" s="27"/>
      <c r="DI24" s="27"/>
      <c r="DJ24" s="28">
        <v>24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2023-08-17T03:44:34Z</cp:lastPrinted>
  <dcterms:created xsi:type="dcterms:W3CDTF">2020-08-31T08:55:27Z</dcterms:created>
  <dcterms:modified xsi:type="dcterms:W3CDTF">2023-08-17T03:46:17Z</dcterms:modified>
</cp:coreProperties>
</file>