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<sst xmlns="http://schemas.openxmlformats.org/spreadsheetml/2006/main" count="223" uniqueCount="77">
  <si>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</si>
  <si>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</si>
  <si>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</si>
  <si>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</si>
  <si>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</si>
  <si>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</si>
  <si>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</si>
  <si>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</si>
  <si>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</si>
  <si>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</si>
  <si>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</si>
  <si>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</si>
  <si>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</si>
  <si>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</si>
  <si>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</si>
  <si>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</si>
  <si>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</si>
  <si>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</si>
  <si>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</si>
  <si>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</si>
  <si>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</si>
  <si>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</si>
  <si>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</si>
  <si>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</si>
  <si>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</si>
  <si>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</si>
  <si>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</si>
  <si>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</si>
  <si>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</si>
  <si>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</si>
  <si>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</si>
  <si>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</si>
  <si>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</si>
  <si>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</si>
  <si>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</si>
  <si>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</si>
  <si>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</si>
  <si>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</si>
  <si>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</si>
  <si>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</si>
  <si>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</si>
  <si>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</si>
  <si>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</si>
  <si>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</si>
  <si>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</si>
  <si>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</si>
  <si>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</si>
  <si>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</si>
  <si>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</si>
  <si>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</si>
  <si>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</si>
  <si>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</si>
  <si>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</si>
  <si>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</si>
  <si>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</si>
  <si>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</si>
  <si>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</si>
  <si>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</si>
  <si>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</si>
  <si>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</si>
  <si>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</si>
  <si>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</si>
  <si>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</si>
  <si>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</si>
  <si>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</si>
  <si>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</si>
  <si>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3,65</t>
  </si>
  <si>
    <t>31</t>
  </si>
  <si>
    <t>6</t>
  </si>
  <si>
    <t>27</t>
  </si>
  <si>
    <t>43</t>
  </si>
  <si>
    <t>12</t>
  </si>
  <si>
    <t>5</t>
  </si>
  <si>
    <t>37</t>
  </si>
  <si>
    <t>СВОДКА ПО НАДОЮ МОЛОКА ЗА  15.11.2023 года</t>
  </si>
  <si>
    <t>100</t>
  </si>
  <si>
    <t>149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</si>
</sst>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G12" sqref="G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110" t="s">
        <v>18</v>
      </c>
      <c r="B6" s="62">
        <v>970</v>
      </c>
      <c r="C6" s="63">
        <v>81969</v>
      </c>
      <c r="D6" s="30">
        <v>246</v>
      </c>
      <c r="E6" s="30">
        <v>230</v>
      </c>
      <c r="F6" s="30">
        <v>241</v>
      </c>
      <c r="G6" s="30">
        <v>214</v>
      </c>
      <c r="H6" s="30">
        <v>263</v>
      </c>
      <c r="I6" s="30">
        <v>248</v>
      </c>
      <c r="J6" s="63">
        <v>89122</v>
      </c>
      <c r="K6" s="111">
        <v>93</v>
      </c>
      <c r="L6" s="31">
        <v>3.9</v>
      </c>
      <c r="M6" s="112" t="s">
        <v>66</v>
      </c>
      <c r="N6" s="32">
        <v>25.4</v>
      </c>
      <c r="O6" s="64">
        <v>24.9</v>
      </c>
      <c r="P6" s="30">
        <f>H6</f>
        <v>263</v>
      </c>
      <c r="Q6" s="81">
        <v>105</v>
      </c>
      <c r="R6" s="113" t="s">
        <v>73</v>
      </c>
      <c r="S6" s="65">
        <v>84</v>
      </c>
      <c r="T6" s="66">
        <v>38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9700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5512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5140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87481</v>
      </c>
      <c r="D8" s="86">
        <f t="shared" si="0"/>
        <v>257</v>
      </c>
      <c r="E8" s="33">
        <f t="shared" si="0"/>
        <v>239</v>
      </c>
      <c r="F8" s="33">
        <f>F6+F7</f>
        <v>250</v>
      </c>
      <c r="G8" s="33">
        <f t="shared" si="0"/>
        <v>222</v>
      </c>
      <c r="H8" s="33">
        <f t="shared" si="0"/>
        <v>273</v>
      </c>
      <c r="I8" s="33">
        <f t="shared" si="0"/>
        <v>257</v>
      </c>
      <c r="J8" s="84">
        <f t="shared" si="0"/>
        <v>94262</v>
      </c>
      <c r="K8" s="87">
        <f>F8/D8*100</f>
        <v>97.276264591439684</v>
      </c>
      <c r="L8" s="31">
        <f>H8*3.4/F8</f>
        <v>3.7127999999999997</v>
      </c>
      <c r="M8" s="88">
        <f>(M6+M7)/2</f>
        <v>3.4</v>
      </c>
      <c r="N8" s="89">
        <f>D8/B8*100</f>
        <v>21.065573770491802</v>
      </c>
      <c r="O8" s="89">
        <v>19.899999999999999</v>
      </c>
      <c r="P8" s="33">
        <f t="shared" ref="P8:U8" si="1">P6+P7</f>
        <v>273</v>
      </c>
      <c r="Q8" s="33">
        <f t="shared" si="1"/>
        <v>105</v>
      </c>
      <c r="R8" s="33">
        <f t="shared" si="1"/>
        <v>37</v>
      </c>
      <c r="S8" s="33">
        <f t="shared" si="1"/>
        <v>88</v>
      </c>
      <c r="T8" s="33">
        <f t="shared" si="1"/>
        <v>38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11400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15683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13054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68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4544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4249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8774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9026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16</v>
      </c>
      <c r="R11" s="103"/>
      <c r="S11" s="24" t="s">
        <v>71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4024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3527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72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4942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4341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8</v>
      </c>
      <c r="R14" s="30">
        <v>5</v>
      </c>
      <c r="S14" s="71" t="s">
        <v>72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1280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989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622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622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1724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1450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1397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1173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5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1198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905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44188</v>
      </c>
      <c r="D22" s="40">
        <f>D9+D10+D11+D12+D13+D14+D15+D16+D17+D18+D19+D20+D21</f>
        <v>89</v>
      </c>
      <c r="E22" s="40">
        <f>E9+E10+E11+E12+E13+E14+E15+E16+E17+E18+E19+E20+E21</f>
        <v>97</v>
      </c>
      <c r="F22" s="40">
        <f>F9+F10+F11+F12+F13+F14+F15+F16+F17+F18+F19+F20+F21</f>
        <v>73</v>
      </c>
      <c r="G22" s="40">
        <f>G21+G20+G19+G18+G17+G16+G15+G14+G13+G12+G11+G10+G9</f>
        <v>82</v>
      </c>
      <c r="H22" s="40">
        <f>H21+H20+H19+H18+H17+H16+H15+H14+H13+H12+H11+H10+H9</f>
        <v>80</v>
      </c>
      <c r="I22" s="40">
        <f>I21+I20+I19+I18+I17+I16+I15+I14+I13+I12+I11+I10+I9</f>
        <v>87</v>
      </c>
      <c r="J22" s="39">
        <f>J21+J20+J19+J18+J17+J16+J15+J14+J13+J12+J11+J10+J9</f>
        <v>39336</v>
      </c>
      <c r="K22" s="37">
        <f t="shared" si="4"/>
        <v>82.022471910112358</v>
      </c>
      <c r="L22" s="31">
        <f>H22*3.4/F22</f>
        <v>3.7260273972602738</v>
      </c>
      <c r="M22" s="41">
        <f>(M9+M10+M11+M12+M14+M15+M16+M17+M18+M19)/10</f>
        <v>3.129</v>
      </c>
      <c r="N22" s="32">
        <f t="shared" si="5"/>
        <v>6.8461538461538467</v>
      </c>
      <c r="O22" s="42">
        <v>7.2</v>
      </c>
      <c r="P22" s="30">
        <f>P21+P20+P19+P18+P17+P16+P15+P14+P13+P12+P11+P10+P9</f>
        <v>80</v>
      </c>
      <c r="Q22" s="30">
        <f t="shared" ref="Q22:U22" si="8">Q21+Q20+Q19+Q18+Q17+Q16+Q15+Q14+Q13+Q12+Q11+Q10+Q9</f>
        <v>36</v>
      </c>
      <c r="R22" s="30">
        <f t="shared" si="8"/>
        <v>8</v>
      </c>
      <c r="S22" s="30">
        <f t="shared" si="8"/>
        <v>28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131669</v>
      </c>
      <c r="D23" s="33">
        <f t="shared" ref="D23:J23" si="9">D22+D8</f>
        <v>346</v>
      </c>
      <c r="E23" s="33">
        <f t="shared" si="9"/>
        <v>336</v>
      </c>
      <c r="F23" s="53">
        <f t="shared" si="9"/>
        <v>323</v>
      </c>
      <c r="G23" s="53">
        <f t="shared" si="9"/>
        <v>304</v>
      </c>
      <c r="H23" s="33">
        <f t="shared" si="9"/>
        <v>353</v>
      </c>
      <c r="I23" s="33">
        <f t="shared" si="9"/>
        <v>344</v>
      </c>
      <c r="J23" s="77">
        <f t="shared" si="9"/>
        <v>133598</v>
      </c>
      <c r="K23" s="78">
        <f t="shared" si="4"/>
        <v>93.352601156069355</v>
      </c>
      <c r="L23" s="31">
        <f>H23*3.4/F23</f>
        <v>3.7157894736842105</v>
      </c>
      <c r="M23" s="54">
        <f>(M8+M22)/2</f>
        <v>3.2645</v>
      </c>
      <c r="N23" s="55">
        <f>D23/B23*100</f>
        <v>13.730158730158731</v>
      </c>
      <c r="O23" s="55">
        <v>13.2</v>
      </c>
      <c r="P23" s="56">
        <f>P22+P8</f>
        <v>353</v>
      </c>
      <c r="Q23" s="33">
        <f>Q22+Q8</f>
        <v>141</v>
      </c>
      <c r="R23" s="33">
        <f>R22+R8</f>
        <v>45</v>
      </c>
      <c r="S23" s="33">
        <f>S8+S22</f>
        <v>116</v>
      </c>
      <c r="T23" s="33">
        <f>T8+T22</f>
        <v>38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19</v>
      </c>
      <c r="G24" s="139"/>
      <c r="H24" s="140">
        <f>H23-I23</f>
        <v>9</v>
      </c>
      <c r="I24" s="141"/>
      <c r="J24" s="79"/>
      <c r="K24" s="80"/>
      <c r="L24" s="22"/>
      <c r="M24" s="22"/>
      <c r="N24" s="22"/>
      <c r="O24" s="22"/>
      <c r="P24" s="23"/>
      <c r="Q24" s="24" t="s">
        <v>75</v>
      </c>
      <c r="R24" s="24" t="s">
        <v>67</v>
      </c>
      <c r="S24" s="24" t="s">
        <v>76</v>
      </c>
      <c r="T24" s="24" t="s">
        <v>69</v>
      </c>
      <c r="U24" s="24" t="s">
        <v>70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23420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2023-11-16T03:32:12Z</cp:lastPrinted>
  <dcterms:created xsi:type="dcterms:W3CDTF">2020-08-31T08:55:27Z</dcterms:created>
  <dcterms:modified xsi:type="dcterms:W3CDTF">2023-11-16T03:43:03Z</dcterms:modified>
</cp:coreProperties>
</file>