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<sst xmlns="http://schemas.openxmlformats.org/spreadsheetml/2006/main" count="230" uniqueCount="83">
  <si>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</si>
  <si>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</si>
  <si>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</si>
  <si>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</si>
  <si>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</si>
  <si>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</si>
  <si>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</si>
  <si>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</si>
  <si>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</si>
  <si>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</si>
  <si>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</si>
  <si>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</si>
  <si>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</si>
  <si>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</si>
  <si>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</si>
  <si>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</si>
  <si>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</si>
  <si>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</si>
  <si>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</si>
  <si>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</si>
  <si>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</si>
  <si>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</si>
  <si>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</si>
  <si>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</si>
  <si>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</si>
  <si>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</si>
  <si>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</si>
  <si>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</si>
  <si>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</si>
  <si>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</si>
  <si>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</si>
  <si>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</si>
  <si>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</si>
  <si>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</si>
  <si>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</si>
  <si>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</si>
  <si>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</si>
  <si>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</si>
  <si>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</si>
  <si>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</si>
  <si>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</si>
  <si>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</si>
  <si>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</si>
  <si>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</si>
  <si>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</si>
  <si>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</si>
  <si>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</si>
  <si>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</si>
  <si>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</si>
  <si>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</si>
  <si>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</si>
  <si>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</si>
  <si>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</si>
  <si>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</si>
  <si>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</si>
  <si>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</si>
  <si>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</si>
  <si>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</si>
  <si>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</si>
  <si>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</si>
  <si>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</si>
  <si>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</si>
  <si>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</si>
  <si>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</si>
  <si>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</si>
  <si>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</si>
  <si>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</si>
  <si>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</si>
  <si>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</si>
  <si>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</si>
  <si>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</si>
  <si>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</si>
  <si>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</si>
  <si>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</si>
  <si>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</si>
  <si>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</si>
  <si>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2-2</t>
  </si>
  <si>
    <t>80</t>
  </si>
  <si>
    <t>156</t>
  </si>
  <si>
    <t>23</t>
  </si>
  <si>
    <t>497</t>
  </si>
  <si>
    <t>СВОДКА ПО НАДОЮ МОЛОКА ЗА 24.05.2023 года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</si>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</sst>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4" sqref="M4:M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4" t="s">
        <v>52</v>
      </c>
      <c r="O5" s="114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39995</v>
      </c>
      <c r="D6" s="32">
        <v>251</v>
      </c>
      <c r="E6" s="32">
        <v>238</v>
      </c>
      <c r="F6" s="32">
        <v>243</v>
      </c>
      <c r="G6" s="32">
        <v>231</v>
      </c>
      <c r="H6" s="32">
        <v>275</v>
      </c>
      <c r="I6" s="32">
        <v>267</v>
      </c>
      <c r="J6" s="65">
        <v>43786</v>
      </c>
      <c r="K6" s="86">
        <v>96</v>
      </c>
      <c r="L6" s="33">
        <v>3.9</v>
      </c>
      <c r="M6" s="87" t="s">
        <v>82</v>
      </c>
      <c r="N6" s="34">
        <v>26.4</v>
      </c>
      <c r="O6" s="66">
        <v>26.2</v>
      </c>
      <c r="P6" s="32">
        <f>H6</f>
        <v>275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6">
        <v>6500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2277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2036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42272</v>
      </c>
      <c r="D8" s="75">
        <f t="shared" si="0"/>
        <v>273</v>
      </c>
      <c r="E8" s="35">
        <f t="shared" si="0"/>
        <v>258</v>
      </c>
      <c r="F8" s="35">
        <f>F6+F7</f>
        <v>264</v>
      </c>
      <c r="G8" s="35">
        <f t="shared" si="0"/>
        <v>247</v>
      </c>
      <c r="H8" s="35">
        <f t="shared" si="0"/>
        <v>297</v>
      </c>
      <c r="I8" s="35">
        <f t="shared" si="0"/>
        <v>283</v>
      </c>
      <c r="J8" s="73">
        <f t="shared" si="0"/>
        <v>45822</v>
      </c>
      <c r="K8" s="76">
        <f>F8/D8*100</f>
        <v>96.703296703296701</v>
      </c>
      <c r="L8" s="33">
        <f>H8*3.4/F8</f>
        <v>3.8249999999999997</v>
      </c>
      <c r="M8" s="77">
        <f>(M6+M7)/2</f>
        <v>3.26</v>
      </c>
      <c r="N8" s="78">
        <f>D8/B8*100</f>
        <v>22.75</v>
      </c>
      <c r="O8" s="78">
        <v>22.3</v>
      </c>
      <c r="P8" s="35">
        <f>P6+P7</f>
        <v>297</v>
      </c>
      <c r="Q8" s="35">
        <f>Q7+Q6</f>
        <v>96</v>
      </c>
      <c r="R8" s="35">
        <f>R7+R6</f>
        <v>1</v>
      </c>
      <c r="S8" s="35">
        <f>S7+S6</f>
        <v>89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7600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7677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6712</v>
      </c>
      <c r="K9" s="39">
        <v>73</v>
      </c>
      <c r="L9" s="33">
        <v>3.8</v>
      </c>
      <c r="M9" s="97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2750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2124</v>
      </c>
      <c r="D10" s="100">
        <v>15</v>
      </c>
      <c r="E10" s="100">
        <v>12</v>
      </c>
      <c r="F10" s="100">
        <v>14</v>
      </c>
      <c r="G10" s="100">
        <v>10</v>
      </c>
      <c r="H10" s="100">
        <v>15</v>
      </c>
      <c r="I10" s="67">
        <v>10</v>
      </c>
      <c r="J10" s="65">
        <v>1963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</v>
      </c>
      <c r="P10" s="32">
        <f>H10</f>
        <v>15</v>
      </c>
      <c r="Q10" s="102">
        <v>1</v>
      </c>
      <c r="R10" s="103"/>
      <c r="S10" s="26" t="s">
        <v>72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4101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4122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8">
        <v>10</v>
      </c>
      <c r="R11" s="108"/>
      <c r="S11" s="26" t="s">
        <v>73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1801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1518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72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2254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1958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68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492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381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166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166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4.9000000000000004</v>
      </c>
      <c r="P16" s="112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729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596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2">
        <f t="shared" si="6"/>
        <v>6</v>
      </c>
      <c r="Q17" s="32"/>
      <c r="R17" s="32"/>
      <c r="S17" s="81" t="s">
        <v>72</v>
      </c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605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471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2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415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302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2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20364</v>
      </c>
      <c r="D22" s="42">
        <f>D9+D10+D11+D12+D13+D14+D15+D16+D17+D18+D19+D20+D21</f>
        <v>169</v>
      </c>
      <c r="E22" s="42">
        <f>E9+E10+E11+E12+E13+E14+E15+E16+E17+E18+E19+E20+E21</f>
        <v>171</v>
      </c>
      <c r="F22" s="42">
        <f>F9+F10+F11+F12+F13+F14+F15+F16+F17+F18+F19+F20+F21</f>
        <v>139</v>
      </c>
      <c r="G22" s="42">
        <f>G21+G20+G19+G18+G17+G16+G15+G14+G13+G12+G11+G10+G9</f>
        <v>135</v>
      </c>
      <c r="H22" s="42">
        <f>H21+H20+H19+H18+H17+H16+H15+H14+H13+H12+H11+H10+H9</f>
        <v>150</v>
      </c>
      <c r="I22" s="42">
        <f>I21+I20+I19+I18+I17+I16+I15+I14+I13+I12+I11+I10+I9</f>
        <v>144</v>
      </c>
      <c r="J22" s="41">
        <f>J21+J20+J19+J18+J17+J16+J15+J14+J13+J12+J11+J10+J9</f>
        <v>18189</v>
      </c>
      <c r="K22" s="39">
        <f t="shared" si="4"/>
        <v>82.248520710059168</v>
      </c>
      <c r="L22" s="33">
        <f>H22*3.4/F22</f>
        <v>3.6690647482014387</v>
      </c>
      <c r="M22" s="43">
        <f>(M9+M10+M11+M12+M14+M15+M16+M17+M18+M19)/10</f>
        <v>3.129</v>
      </c>
      <c r="N22" s="34">
        <f t="shared" si="3"/>
        <v>12.803030303030303</v>
      </c>
      <c r="O22" s="44">
        <v>11.8</v>
      </c>
      <c r="P22" s="32">
        <f>P21+P20+P19+P18+P17+P16+P15+P14+P13+P12+P11+P10+P9</f>
        <v>150</v>
      </c>
      <c r="Q22" s="32">
        <f t="shared" ref="Q22:U22" si="7">Q21+Q20+Q19+Q18+Q17+Q16+Q15+Q14+Q13+Q12+Q11+Q10+Q9</f>
        <v>20</v>
      </c>
      <c r="R22" s="32">
        <f t="shared" si="7"/>
        <v>0</v>
      </c>
      <c r="S22" s="32">
        <f t="shared" si="7"/>
        <v>45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8250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62636</v>
      </c>
      <c r="D23" s="35">
        <f t="shared" ref="D23:J23" si="8">D22+D8</f>
        <v>442</v>
      </c>
      <c r="E23" s="35">
        <f t="shared" si="8"/>
        <v>429</v>
      </c>
      <c r="F23" s="55">
        <f t="shared" si="8"/>
        <v>403</v>
      </c>
      <c r="G23" s="55">
        <f t="shared" si="8"/>
        <v>382</v>
      </c>
      <c r="H23" s="35">
        <f t="shared" si="8"/>
        <v>447</v>
      </c>
      <c r="I23" s="35">
        <f t="shared" si="8"/>
        <v>427</v>
      </c>
      <c r="J23" s="37">
        <f t="shared" si="8"/>
        <v>64011</v>
      </c>
      <c r="K23" s="39">
        <f t="shared" si="4"/>
        <v>91.17647058823529</v>
      </c>
      <c r="L23" s="33">
        <f>H23*3.4/F23</f>
        <v>3.7712158808933003</v>
      </c>
      <c r="M23" s="56">
        <f>(M8+M22)/2</f>
        <v>3.1944999999999997</v>
      </c>
      <c r="N23" s="57">
        <f>D23/B23*100</f>
        <v>17.539682539682538</v>
      </c>
      <c r="O23" s="57">
        <v>16.5</v>
      </c>
      <c r="P23" s="58">
        <f>P22+P8</f>
        <v>447</v>
      </c>
      <c r="Q23" s="35">
        <f>Q22+Q8</f>
        <v>116</v>
      </c>
      <c r="R23" s="35">
        <f>R22+R8</f>
        <v>1</v>
      </c>
      <c r="S23" s="35">
        <f>S8+S22</f>
        <v>134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15850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13</v>
      </c>
      <c r="E24" s="118"/>
      <c r="F24" s="117">
        <f>F23-G23</f>
        <v>21</v>
      </c>
      <c r="G24" s="118"/>
      <c r="H24" s="119">
        <f>H23-I23</f>
        <v>20</v>
      </c>
      <c r="I24" s="120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75</v>
      </c>
      <c r="S24" s="26" t="s">
        <v>78</v>
      </c>
      <c r="T24" s="26" t="s">
        <v>79</v>
      </c>
      <c r="U24" s="26" t="s">
        <v>80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2023-05-24T03:40:36Z</cp:lastPrinted>
  <dcterms:created xsi:type="dcterms:W3CDTF">2020-08-31T08:55:27Z</dcterms:created>
  <dcterms:modified xsi:type="dcterms:W3CDTF">2023-05-25T03:27:50Z</dcterms:modified>
</cp:coreProperties>
</file>