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<sst xmlns="http://schemas.openxmlformats.org/spreadsheetml/2006/main" count="221" uniqueCount="73">
  <si>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</si>
  <si>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</si>
  <si>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</si>
  <si>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</si>
  <si>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</si>
  <si>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</si>
  <si>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</si>
  <si>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</si>
  <si>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</si>
  <si>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</si>
  <si>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</si>
  <si>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</si>
  <si>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</si>
  <si>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</si>
  <si>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</si>
  <si>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</si>
  <si>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</si>
  <si>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</si>
  <si>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</si>
  <si>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</si>
  <si>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</si>
  <si>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</si>
  <si>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</si>
  <si>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</si>
  <si>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</si>
  <si>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</si>
  <si>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</si>
  <si>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</si>
  <si>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</si>
  <si>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</si>
  <si>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</si>
  <si>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</si>
  <si>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</si>
  <si>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</si>
  <si>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</si>
  <si>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</si>
  <si>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</si>
  <si>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</si>
  <si>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</si>
  <si>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</si>
  <si>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</si>
  <si>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</si>
  <si>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</si>
  <si>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</si>
  <si>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</si>
  <si>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</si>
  <si>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</si>
  <si>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</si>
  <si>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</si>
  <si>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</si>
  <si>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</si>
  <si>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</si>
  <si>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</si>
  <si>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</si>
  <si>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</si>
  <si>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</si>
  <si>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</si>
  <si>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</si>
  <si>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</si>
  <si>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</si>
  <si>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</si>
  <si>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</si>
  <si>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</si>
  <si>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</si>
  <si>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</si>
  <si>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4</t>
  </si>
  <si>
    <t>96</t>
  </si>
  <si>
    <t>Надой н/т коров на 01.12. 2023</t>
  </si>
  <si>
    <t>3,37</t>
  </si>
  <si>
    <t>2</t>
  </si>
  <si>
    <t>СВОДКА ПО НАДОЮ МОЛОКА ЗА  06.12.2023 года</t>
  </si>
  <si>
    <t>23</t>
  </si>
  <si>
    <t>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</si>
</sst>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H11" sqref="H11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48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67</v>
      </c>
      <c r="X4" s="147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42</v>
      </c>
    </row>
    <row r="5" spans="1:192" ht="53.25" customHeight="1" thickBot="1">
      <c r="A5" s="122"/>
      <c r="B5" s="124"/>
      <c r="C5" s="125"/>
      <c r="D5" s="134" t="s">
        <v>45</v>
      </c>
      <c r="E5" s="135"/>
      <c r="F5" s="134" t="s">
        <v>46</v>
      </c>
      <c r="G5" s="135"/>
      <c r="H5" s="134" t="s">
        <v>47</v>
      </c>
      <c r="I5" s="135"/>
      <c r="J5" s="122"/>
      <c r="K5" s="130"/>
      <c r="L5" s="122"/>
      <c r="M5" s="122"/>
      <c r="N5" s="76" t="s">
        <v>50</v>
      </c>
      <c r="O5" s="76" t="s">
        <v>40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88265</v>
      </c>
      <c r="D6" s="30">
        <v>246</v>
      </c>
      <c r="E6" s="30">
        <v>223</v>
      </c>
      <c r="F6" s="30">
        <v>226</v>
      </c>
      <c r="G6" s="30">
        <v>210</v>
      </c>
      <c r="H6" s="30">
        <v>266</v>
      </c>
      <c r="I6" s="30">
        <v>234</v>
      </c>
      <c r="J6" s="63">
        <v>95289</v>
      </c>
      <c r="K6" s="82">
        <v>91</v>
      </c>
      <c r="L6" s="31">
        <v>4.2</v>
      </c>
      <c r="M6" s="83" t="s">
        <v>68</v>
      </c>
      <c r="N6" s="32">
        <v>25.4</v>
      </c>
      <c r="O6" s="64">
        <v>23.6</v>
      </c>
      <c r="P6" s="30">
        <f>H6</f>
        <v>266</v>
      </c>
      <c r="Q6" s="84">
        <v>71</v>
      </c>
      <c r="R6" s="85" t="s">
        <v>59</v>
      </c>
      <c r="S6" s="65">
        <v>42</v>
      </c>
      <c r="T6" s="66">
        <v>27</v>
      </c>
      <c r="U6" s="86">
        <v>88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10500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5750</v>
      </c>
      <c r="D7" s="30">
        <v>10</v>
      </c>
      <c r="E7" s="30">
        <v>9</v>
      </c>
      <c r="F7" s="30">
        <v>8</v>
      </c>
      <c r="G7" s="30">
        <v>8</v>
      </c>
      <c r="H7" s="30">
        <v>9</v>
      </c>
      <c r="I7" s="30">
        <v>9</v>
      </c>
      <c r="J7" s="63">
        <v>5367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5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1950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94015</v>
      </c>
      <c r="D8" s="93">
        <f t="shared" si="0"/>
        <v>256</v>
      </c>
      <c r="E8" s="33">
        <f t="shared" si="0"/>
        <v>232</v>
      </c>
      <c r="F8" s="33">
        <f>F6+F7</f>
        <v>234</v>
      </c>
      <c r="G8" s="33">
        <f t="shared" si="0"/>
        <v>218</v>
      </c>
      <c r="H8" s="33">
        <f t="shared" si="0"/>
        <v>275</v>
      </c>
      <c r="I8" s="33">
        <f t="shared" si="0"/>
        <v>243</v>
      </c>
      <c r="J8" s="91">
        <f t="shared" si="0"/>
        <v>100656</v>
      </c>
      <c r="K8" s="94">
        <f>F8/D8*100</f>
        <v>91.40625</v>
      </c>
      <c r="L8" s="31">
        <f>H8*3.4/F8</f>
        <v>3.9957264957264957</v>
      </c>
      <c r="M8" s="95">
        <f>(M6+M7)/2</f>
        <v>3.26</v>
      </c>
      <c r="N8" s="96">
        <f>D8/B8*100</f>
        <v>20.983606557377048</v>
      </c>
      <c r="O8" s="96">
        <v>19.5</v>
      </c>
      <c r="P8" s="33">
        <f t="shared" ref="P8:U8" si="1">P6+P7</f>
        <v>275</v>
      </c>
      <c r="Q8" s="33">
        <f t="shared" si="1"/>
        <v>71</v>
      </c>
      <c r="R8" s="33">
        <f t="shared" si="1"/>
        <v>15</v>
      </c>
      <c r="S8" s="33">
        <f t="shared" si="1"/>
        <v>47</v>
      </c>
      <c r="T8" s="33">
        <f t="shared" si="1"/>
        <v>27</v>
      </c>
      <c r="U8" s="33">
        <f t="shared" si="1"/>
        <v>88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12450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16246</v>
      </c>
      <c r="D9" s="65">
        <v>24</v>
      </c>
      <c r="E9" s="65">
        <v>38</v>
      </c>
      <c r="F9" s="65">
        <v>14</v>
      </c>
      <c r="G9" s="65">
        <v>31</v>
      </c>
      <c r="H9" s="65">
        <v>17</v>
      </c>
      <c r="I9" s="65">
        <v>33</v>
      </c>
      <c r="J9" s="63">
        <v>13469</v>
      </c>
      <c r="K9" s="37">
        <v>72</v>
      </c>
      <c r="L9" s="31">
        <v>3.8</v>
      </c>
      <c r="M9" s="99">
        <v>3.4</v>
      </c>
      <c r="N9" s="32">
        <v>5.9</v>
      </c>
      <c r="O9" s="64">
        <v>10.199999999999999</v>
      </c>
      <c r="P9" s="30">
        <f t="shared" ref="P9:P12" si="2">H9</f>
        <v>17</v>
      </c>
      <c r="Q9" s="84"/>
      <c r="R9" s="30"/>
      <c r="S9" s="71" t="s">
        <v>69</v>
      </c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5100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4712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4417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9.4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9341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9593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10"/>
      <c r="R11" s="110"/>
      <c r="S11" s="24"/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4192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3674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/>
      <c r="R12" s="30"/>
      <c r="S12" s="71"/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5155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4529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1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1299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1008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643</v>
      </c>
      <c r="D16" s="30">
        <v>1</v>
      </c>
      <c r="E16" s="30">
        <v>0</v>
      </c>
      <c r="F16" s="30">
        <v>1</v>
      </c>
      <c r="G16" s="30">
        <v>0</v>
      </c>
      <c r="H16" s="30">
        <v>1</v>
      </c>
      <c r="I16" s="30">
        <v>0</v>
      </c>
      <c r="J16" s="63">
        <v>643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1784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1510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1439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1215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1239</v>
      </c>
      <c r="D19" s="65">
        <v>1</v>
      </c>
      <c r="E19" s="65">
        <v>1</v>
      </c>
      <c r="F19" s="65">
        <v>1</v>
      </c>
      <c r="G19" s="65">
        <v>1</v>
      </c>
      <c r="H19" s="65">
        <v>1</v>
      </c>
      <c r="I19" s="65">
        <v>1</v>
      </c>
      <c r="J19" s="63">
        <v>946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2.7777777777777777</v>
      </c>
      <c r="O19" s="64">
        <v>2.9</v>
      </c>
      <c r="P19" s="117">
        <f t="shared" si="7"/>
        <v>1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46050</v>
      </c>
      <c r="D22" s="40">
        <f>D9+D10+D11+D12+D13+D14+D15+D16+D17+D18+D19+D20+D21</f>
        <v>85</v>
      </c>
      <c r="E22" s="40">
        <f>E9+E10+E11+E12+E13+E14+E15+E16+E17+E18+E19+E20+E21</f>
        <v>98</v>
      </c>
      <c r="F22" s="40">
        <f>F9+F10+F11+F12+F13+F14+F15+F16+F17+F18+F19+F20+F21</f>
        <v>68</v>
      </c>
      <c r="G22" s="40">
        <f>G21+G20+G19+G18+G17+G16+G15+G14+G13+G12+G11+G10+G9</f>
        <v>82</v>
      </c>
      <c r="H22" s="40">
        <f>H21+H20+H19+H18+H17+H16+H15+H14+H13+H12+H11+H10+H9</f>
        <v>75</v>
      </c>
      <c r="I22" s="40">
        <f>I21+I20+I19+I18+I17+I16+I15+I14+I13+I12+I11+I10+I9</f>
        <v>87</v>
      </c>
      <c r="J22" s="39">
        <f>J21+J20+J19+J18+J17+J16+J15+J14+J13+J12+J11+J10+J9</f>
        <v>41004</v>
      </c>
      <c r="K22" s="37">
        <f t="shared" si="4"/>
        <v>80</v>
      </c>
      <c r="L22" s="31">
        <f>H22*3.4/F22</f>
        <v>3.75</v>
      </c>
      <c r="M22" s="41">
        <f>(M9+M10+M11+M12+M14+M15+M16+M17+M18+M19)/10</f>
        <v>3.129</v>
      </c>
      <c r="N22" s="32">
        <f t="shared" si="5"/>
        <v>6.5384615384615392</v>
      </c>
      <c r="O22" s="42">
        <v>7.3</v>
      </c>
      <c r="P22" s="30">
        <f>P21+P20+P19+P18+P17+P16+P15+P14+P13+P12+P11+P10+P9</f>
        <v>75</v>
      </c>
      <c r="Q22" s="30">
        <f t="shared" ref="Q22:U22" si="8">Q21+Q20+Q19+Q18+Q17+Q16+Q15+Q14+Q13+Q12+Q11+Q10+Q9</f>
        <v>1</v>
      </c>
      <c r="R22" s="30">
        <f t="shared" si="8"/>
        <v>0</v>
      </c>
      <c r="S22" s="30">
        <f t="shared" si="8"/>
        <v>5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13300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140065</v>
      </c>
      <c r="D23" s="33">
        <f t="shared" ref="D23:J23" si="9">D22+D8</f>
        <v>341</v>
      </c>
      <c r="E23" s="33">
        <f t="shared" si="9"/>
        <v>330</v>
      </c>
      <c r="F23" s="53">
        <f t="shared" si="9"/>
        <v>302</v>
      </c>
      <c r="G23" s="53">
        <f t="shared" si="9"/>
        <v>300</v>
      </c>
      <c r="H23" s="33">
        <f t="shared" si="9"/>
        <v>350</v>
      </c>
      <c r="I23" s="33">
        <f t="shared" si="9"/>
        <v>330</v>
      </c>
      <c r="J23" s="77">
        <f t="shared" si="9"/>
        <v>141660</v>
      </c>
      <c r="K23" s="78">
        <f t="shared" si="4"/>
        <v>88.563049853372434</v>
      </c>
      <c r="L23" s="31">
        <f>H23*3.4/F23</f>
        <v>3.9403973509933774</v>
      </c>
      <c r="M23" s="54">
        <f>(M8+M22)/2</f>
        <v>3.1944999999999997</v>
      </c>
      <c r="N23" s="55">
        <f>D23/B23*100</f>
        <v>13.531746031746032</v>
      </c>
      <c r="O23" s="55">
        <v>13</v>
      </c>
      <c r="P23" s="56">
        <f>P22+P8</f>
        <v>350</v>
      </c>
      <c r="Q23" s="33">
        <f>Q22+Q8</f>
        <v>72</v>
      </c>
      <c r="R23" s="33">
        <f>R22+R8</f>
        <v>15</v>
      </c>
      <c r="S23" s="33">
        <f>S8+S22</f>
        <v>52</v>
      </c>
      <c r="T23" s="33">
        <f>T8+T22</f>
        <v>27</v>
      </c>
      <c r="U23" s="33">
        <f>U8+U22</f>
        <v>88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25750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38">
        <f>D23-E23</f>
        <v>11</v>
      </c>
      <c r="E24" s="139"/>
      <c r="F24" s="138">
        <f>F23-G23</f>
        <v>2</v>
      </c>
      <c r="G24" s="139"/>
      <c r="H24" s="140">
        <f>H23-I23</f>
        <v>20</v>
      </c>
      <c r="I24" s="141"/>
      <c r="J24" s="79"/>
      <c r="K24" s="80"/>
      <c r="L24" s="22"/>
      <c r="M24" s="22"/>
      <c r="N24" s="22"/>
      <c r="O24" s="22"/>
      <c r="P24" s="23"/>
      <c r="Q24" s="24" t="s">
        <v>71</v>
      </c>
      <c r="R24" s="24" t="s">
        <v>72</v>
      </c>
      <c r="S24" s="24" t="s">
        <v>54</v>
      </c>
      <c r="T24" s="24" t="s">
        <v>65</v>
      </c>
      <c r="U24" s="24" t="s">
        <v>66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25600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2023-12-07T04:18:20Z</cp:lastPrinted>
  <dcterms:created xsi:type="dcterms:W3CDTF">2020-08-31T08:55:27Z</dcterms:created>
  <dcterms:modified xsi:type="dcterms:W3CDTF">2023-12-07T04:36:33Z</dcterms:modified>
</cp:coreProperties>
</file>