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<sst xmlns="http://schemas.openxmlformats.org/spreadsheetml/2006/main" count="233" uniqueCount="84">
  <si>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</si>
  <si>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</si>
  <si>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</si>
  <si>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</si>
  <si>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</si>
  <si>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</si>
  <si>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</si>
  <si>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</si>
  <si>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</si>
  <si>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</si>
  <si>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</si>
  <si>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</si>
  <si>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</si>
  <si>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</si>
  <si>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</si>
  <si>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</si>
  <si>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</si>
  <si>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</si>
  <si>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</si>
  <si>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</si>
  <si>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</si>
  <si>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</si>
  <si>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</si>
  <si>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</si>
  <si>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</si>
  <si>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</si>
  <si>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</si>
  <si>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</si>
  <si>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</si>
  <si>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</si>
  <si>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</si>
  <si>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</si>
  <si>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</si>
  <si>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</si>
  <si>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</si>
  <si>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</si>
  <si>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</si>
  <si>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</si>
  <si>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</si>
  <si>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</si>
  <si>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</si>
  <si>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</si>
  <si>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</si>
  <si>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</si>
  <si>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</si>
  <si>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</si>
  <si>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</si>
  <si>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</si>
  <si>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</si>
  <si>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</si>
  <si>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</si>
  <si>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</si>
  <si>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</si>
  <si>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</si>
  <si>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</si>
  <si>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</si>
  <si>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</si>
  <si>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</si>
  <si>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</si>
  <si>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</si>
  <si>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</si>
  <si>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</si>
  <si>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</si>
  <si>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</si>
  <si>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</si>
  <si>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</si>
  <si>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</si>
  <si>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</si>
  <si>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</si>
  <si>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</si>
  <si>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</si>
  <si>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</si>
  <si>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</si>
  <si>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</si>
  <si>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Надой н/т коров на 01.09. 2023</t>
  </si>
  <si>
    <t>6</t>
  </si>
  <si>
    <t>35</t>
  </si>
  <si>
    <t>141</t>
  </si>
  <si>
    <t>74</t>
  </si>
  <si>
    <t>64</t>
  </si>
  <si>
    <t>СВОДКА ПО НАДОЮ МОЛОКА ЗА  14.09.2023 года</t>
  </si>
  <si>
    <t>3,49</t>
  </si>
  <si>
    <t>13</t>
  </si>
  <si>
    <t>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</si>
</sst>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V10" sqref="V1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65" t="s">
        <v>80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</row>
    <row r="2" spans="1:192" ht="12.75" customHeight="1">
      <c r="A2" s="166" t="s">
        <v>23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66"/>
      <c r="CR2" s="166"/>
      <c r="CS2" s="166"/>
      <c r="CT2" s="166"/>
      <c r="CU2" s="166"/>
      <c r="CV2" s="166"/>
      <c r="CW2" s="166"/>
      <c r="CX2" s="166"/>
      <c r="CY2" s="166"/>
      <c r="CZ2" s="166"/>
      <c r="DA2" s="166"/>
      <c r="DB2" s="166"/>
      <c r="DC2" s="166"/>
      <c r="DD2" s="166"/>
      <c r="DE2" s="166"/>
      <c r="DF2" s="166"/>
      <c r="DG2" s="166"/>
      <c r="DH2" s="166"/>
      <c r="DI2" s="166"/>
      <c r="DJ2" s="166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4" t="s">
        <v>0</v>
      </c>
      <c r="B4" s="167" t="s">
        <v>1</v>
      </c>
      <c r="C4" s="169" t="s">
        <v>51</v>
      </c>
      <c r="D4" s="158" t="s">
        <v>2</v>
      </c>
      <c r="E4" s="159"/>
      <c r="F4" s="159"/>
      <c r="G4" s="159"/>
      <c r="H4" s="159"/>
      <c r="I4" s="160"/>
      <c r="J4" s="154" t="s">
        <v>50</v>
      </c>
      <c r="K4" s="161" t="s">
        <v>3</v>
      </c>
      <c r="L4" s="154" t="s">
        <v>4</v>
      </c>
      <c r="M4" s="154" t="s">
        <v>5</v>
      </c>
      <c r="N4" s="175" t="s">
        <v>6</v>
      </c>
      <c r="O4" s="176"/>
      <c r="P4" s="154" t="s">
        <v>38</v>
      </c>
      <c r="Q4" s="156" t="s">
        <v>7</v>
      </c>
      <c r="R4" s="157"/>
      <c r="S4" s="158" t="s">
        <v>8</v>
      </c>
      <c r="T4" s="159"/>
      <c r="U4" s="160"/>
      <c r="V4" s="161" t="s">
        <v>9</v>
      </c>
      <c r="W4" s="163" t="s">
        <v>74</v>
      </c>
      <c r="X4" s="164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52" t="s">
        <v>10</v>
      </c>
      <c r="DH4" s="152" t="s">
        <v>10</v>
      </c>
      <c r="DI4" s="170" t="s">
        <v>11</v>
      </c>
      <c r="DJ4" s="172" t="s">
        <v>43</v>
      </c>
    </row>
    <row r="5" spans="1:192" ht="53.25" customHeight="1" thickBot="1">
      <c r="A5" s="155"/>
      <c r="B5" s="168"/>
      <c r="C5" s="169"/>
      <c r="D5" s="173" t="s">
        <v>47</v>
      </c>
      <c r="E5" s="174"/>
      <c r="F5" s="173" t="s">
        <v>48</v>
      </c>
      <c r="G5" s="174"/>
      <c r="H5" s="173" t="s">
        <v>49</v>
      </c>
      <c r="I5" s="174"/>
      <c r="J5" s="155"/>
      <c r="K5" s="162"/>
      <c r="L5" s="155"/>
      <c r="M5" s="155"/>
      <c r="N5" s="76" t="s">
        <v>52</v>
      </c>
      <c r="O5" s="76" t="s">
        <v>41</v>
      </c>
      <c r="P5" s="155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62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53"/>
      <c r="DH5" s="153"/>
      <c r="DI5" s="171"/>
      <c r="DJ5" s="172"/>
    </row>
    <row r="6" spans="1:192" s="102" customFormat="1" ht="39" customHeight="1" thickBot="1">
      <c r="A6" s="81" t="s">
        <v>18</v>
      </c>
      <c r="B6" s="82">
        <v>960</v>
      </c>
      <c r="C6" s="85">
        <v>67197</v>
      </c>
      <c r="D6" s="84">
        <v>239</v>
      </c>
      <c r="E6" s="84">
        <v>230</v>
      </c>
      <c r="F6" s="84">
        <v>223</v>
      </c>
      <c r="G6" s="84">
        <v>223</v>
      </c>
      <c r="H6" s="84">
        <v>259</v>
      </c>
      <c r="I6" s="84">
        <v>247</v>
      </c>
      <c r="J6" s="85">
        <v>72854</v>
      </c>
      <c r="K6" s="86">
        <v>93</v>
      </c>
      <c r="L6" s="87">
        <v>4.0999999999999996</v>
      </c>
      <c r="M6" s="88" t="s">
        <v>81</v>
      </c>
      <c r="N6" s="89">
        <v>24.9</v>
      </c>
      <c r="O6" s="90">
        <v>24.2</v>
      </c>
      <c r="P6" s="84">
        <f>H6</f>
        <v>259</v>
      </c>
      <c r="Q6" s="91">
        <v>63</v>
      </c>
      <c r="R6" s="92" t="s">
        <v>76</v>
      </c>
      <c r="S6" s="93">
        <v>38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8100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4617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4355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7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71814</v>
      </c>
      <c r="D8" s="106">
        <f t="shared" si="0"/>
        <v>257</v>
      </c>
      <c r="E8" s="107">
        <f t="shared" si="0"/>
        <v>248</v>
      </c>
      <c r="F8" s="107">
        <f>F6+F7</f>
        <v>238</v>
      </c>
      <c r="G8" s="107">
        <f t="shared" si="0"/>
        <v>238</v>
      </c>
      <c r="H8" s="107">
        <f t="shared" si="0"/>
        <v>274</v>
      </c>
      <c r="I8" s="107">
        <f t="shared" si="0"/>
        <v>262</v>
      </c>
      <c r="J8" s="104">
        <f t="shared" si="0"/>
        <v>77209</v>
      </c>
      <c r="K8" s="108">
        <f>F8/D8*100</f>
        <v>92.607003891050582</v>
      </c>
      <c r="L8" s="87">
        <f>H8*3.4/F8</f>
        <v>3.9142857142857146</v>
      </c>
      <c r="M8" s="109">
        <f>(M6+M7)/2</f>
        <v>3.3200000000000003</v>
      </c>
      <c r="N8" s="110">
        <f>D8/B8*100</f>
        <v>21.239669421487601</v>
      </c>
      <c r="O8" s="110">
        <v>20.7</v>
      </c>
      <c r="P8" s="107">
        <f t="shared" ref="P8:U8" si="1">P6+P7</f>
        <v>274</v>
      </c>
      <c r="Q8" s="107">
        <f t="shared" si="1"/>
        <v>63</v>
      </c>
      <c r="R8" s="107">
        <f t="shared" si="1"/>
        <v>35</v>
      </c>
      <c r="S8" s="107">
        <f t="shared" si="1"/>
        <v>45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9550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13521</v>
      </c>
      <c r="D9" s="93">
        <v>40</v>
      </c>
      <c r="E9" s="93">
        <v>47</v>
      </c>
      <c r="F9" s="93">
        <v>26</v>
      </c>
      <c r="G9" s="93">
        <v>38</v>
      </c>
      <c r="H9" s="93">
        <v>31</v>
      </c>
      <c r="I9" s="93">
        <v>42</v>
      </c>
      <c r="J9" s="85">
        <v>11417</v>
      </c>
      <c r="K9" s="118">
        <v>72</v>
      </c>
      <c r="L9" s="87">
        <v>3.8</v>
      </c>
      <c r="M9" s="119">
        <v>3.4</v>
      </c>
      <c r="N9" s="89">
        <v>9.8000000000000007</v>
      </c>
      <c r="O9" s="90">
        <v>11.7</v>
      </c>
      <c r="P9" s="84">
        <f t="shared" ref="P9:P12" si="2">H9</f>
        <v>31</v>
      </c>
      <c r="Q9" s="91">
        <v>2</v>
      </c>
      <c r="R9" s="84"/>
      <c r="S9" s="120" t="s">
        <v>67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3858</v>
      </c>
      <c r="D10" s="126">
        <v>13</v>
      </c>
      <c r="E10" s="126">
        <v>8</v>
      </c>
      <c r="F10" s="126">
        <v>12</v>
      </c>
      <c r="G10" s="126">
        <v>7</v>
      </c>
      <c r="H10" s="126">
        <v>13</v>
      </c>
      <c r="I10" s="93">
        <v>8</v>
      </c>
      <c r="J10" s="85">
        <v>3584</v>
      </c>
      <c r="K10" s="118">
        <f>F10/D10*100</f>
        <v>92.307692307692307</v>
      </c>
      <c r="L10" s="87">
        <v>3.8</v>
      </c>
      <c r="M10" s="127" t="s">
        <v>29</v>
      </c>
      <c r="N10" s="89">
        <f>D10/B10*100</f>
        <v>11.818181818181818</v>
      </c>
      <c r="O10" s="128">
        <v>10</v>
      </c>
      <c r="P10" s="84">
        <f>H10</f>
        <v>13</v>
      </c>
      <c r="Q10" s="129">
        <v>1</v>
      </c>
      <c r="R10" s="130"/>
      <c r="S10" s="131" t="s">
        <v>75</v>
      </c>
      <c r="T10" s="132" t="s">
        <v>57</v>
      </c>
      <c r="U10" s="133" t="s">
        <v>83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7118</v>
      </c>
      <c r="D11" s="126">
        <v>25</v>
      </c>
      <c r="E11" s="126">
        <v>21</v>
      </c>
      <c r="F11" s="126">
        <v>22</v>
      </c>
      <c r="G11" s="126">
        <v>17</v>
      </c>
      <c r="H11" s="126">
        <v>24</v>
      </c>
      <c r="I11" s="93">
        <v>18</v>
      </c>
      <c r="J11" s="85">
        <v>7377</v>
      </c>
      <c r="K11" s="118">
        <f>F11/D11*100</f>
        <v>88</v>
      </c>
      <c r="L11" s="87">
        <f t="shared" ref="L11:L19" si="3">H11*3.4/F11</f>
        <v>3.709090909090909</v>
      </c>
      <c r="M11" s="127" t="s">
        <v>55</v>
      </c>
      <c r="N11" s="89">
        <v>15.9</v>
      </c>
      <c r="O11" s="90">
        <v>17.5</v>
      </c>
      <c r="P11" s="84">
        <f t="shared" si="2"/>
        <v>24</v>
      </c>
      <c r="Q11" s="136">
        <v>8</v>
      </c>
      <c r="R11" s="136"/>
      <c r="S11" s="131" t="s">
        <v>82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3350</v>
      </c>
      <c r="D12" s="93">
        <v>12</v>
      </c>
      <c r="E12" s="93">
        <v>10</v>
      </c>
      <c r="F12" s="93">
        <v>11</v>
      </c>
      <c r="G12" s="93">
        <v>9</v>
      </c>
      <c r="H12" s="93">
        <v>11</v>
      </c>
      <c r="I12" s="93">
        <v>10</v>
      </c>
      <c r="J12" s="85">
        <v>2916</v>
      </c>
      <c r="K12" s="118">
        <f t="shared" ref="K12:K23" si="4">F12/D12*100</f>
        <v>91.666666666666657</v>
      </c>
      <c r="L12" s="87">
        <f t="shared" si="3"/>
        <v>3.4</v>
      </c>
      <c r="M12" s="127" t="s">
        <v>19</v>
      </c>
      <c r="N12" s="89">
        <f t="shared" ref="N12:N22" si="5">D12/B12*100</f>
        <v>11.428571428571429</v>
      </c>
      <c r="O12" s="90">
        <v>9.5</v>
      </c>
      <c r="P12" s="84">
        <f t="shared" si="2"/>
        <v>11</v>
      </c>
      <c r="Q12" s="84"/>
      <c r="R12" s="84"/>
      <c r="S12" s="120" t="s">
        <v>70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4182</v>
      </c>
      <c r="D14" s="93">
        <v>14</v>
      </c>
      <c r="E14" s="93">
        <v>14</v>
      </c>
      <c r="F14" s="93">
        <v>13</v>
      </c>
      <c r="G14" s="93">
        <v>13</v>
      </c>
      <c r="H14" s="93">
        <v>13</v>
      </c>
      <c r="I14" s="93">
        <v>13</v>
      </c>
      <c r="J14" s="85">
        <v>3679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7.1</v>
      </c>
      <c r="P14" s="84">
        <f>H14</f>
        <v>13</v>
      </c>
      <c r="Q14" s="84">
        <v>2</v>
      </c>
      <c r="R14" s="84"/>
      <c r="S14" s="120" t="s">
        <v>75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1110</v>
      </c>
      <c r="D15" s="93">
        <v>4</v>
      </c>
      <c r="E15" s="93">
        <v>3</v>
      </c>
      <c r="F15" s="93">
        <v>3</v>
      </c>
      <c r="G15" s="93">
        <v>2</v>
      </c>
      <c r="H15" s="93">
        <v>3</v>
      </c>
      <c r="I15" s="93">
        <v>3</v>
      </c>
      <c r="J15" s="85">
        <v>875</v>
      </c>
      <c r="K15" s="118">
        <f t="shared" si="4"/>
        <v>75</v>
      </c>
      <c r="L15" s="87">
        <f t="shared" si="3"/>
        <v>3.4</v>
      </c>
      <c r="M15" s="127" t="s">
        <v>27</v>
      </c>
      <c r="N15" s="89">
        <f t="shared" si="5"/>
        <v>3.4782608695652173</v>
      </c>
      <c r="O15" s="90">
        <v>2.6</v>
      </c>
      <c r="P15" s="84">
        <f t="shared" ref="P15" si="6">H15</f>
        <v>3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504</v>
      </c>
      <c r="D16" s="84">
        <v>3</v>
      </c>
      <c r="E16" s="84">
        <v>3</v>
      </c>
      <c r="F16" s="84">
        <v>3</v>
      </c>
      <c r="G16" s="84">
        <v>3</v>
      </c>
      <c r="H16" s="84">
        <v>3</v>
      </c>
      <c r="I16" s="84">
        <v>3</v>
      </c>
      <c r="J16" s="85">
        <v>504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15</v>
      </c>
      <c r="O16" s="90">
        <v>3.5</v>
      </c>
      <c r="P16" s="144">
        <f t="shared" ref="P16:P19" si="7">H16</f>
        <v>3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1463</v>
      </c>
      <c r="D17" s="93">
        <v>5</v>
      </c>
      <c r="E17" s="93">
        <v>4</v>
      </c>
      <c r="F17" s="93">
        <v>4</v>
      </c>
      <c r="G17" s="93">
        <v>4</v>
      </c>
      <c r="H17" s="93">
        <v>4</v>
      </c>
      <c r="I17" s="93">
        <v>4</v>
      </c>
      <c r="J17" s="85">
        <v>1217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3.8</v>
      </c>
      <c r="P17" s="144">
        <f t="shared" si="7"/>
        <v>4</v>
      </c>
      <c r="Q17" s="84"/>
      <c r="R17" s="84"/>
      <c r="S17" s="120" t="s">
        <v>57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1163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920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967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733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12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8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11.8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37236</v>
      </c>
      <c r="D22" s="40">
        <f>D9+D10+D11+D12+D13+D14+D15+D16+D17+D18+D19+D20+D21</f>
        <v>124</v>
      </c>
      <c r="E22" s="40">
        <f>E9+E10+E11+E12+E13+E14+E15+E16+E17+E18+E19+E20+E21</f>
        <v>125</v>
      </c>
      <c r="F22" s="40">
        <f>F9+F10+F11+F12+F13+F14+F15+F16+F17+F18+F19+F20+F21</f>
        <v>101</v>
      </c>
      <c r="G22" s="40">
        <f>G21+G20+G19+G18+G17+G16+G15+G14+G13+G12+G11+G10+G9</f>
        <v>106</v>
      </c>
      <c r="H22" s="40">
        <f>H21+H20+H19+H18+H17+H16+H15+H14+H13+H12+H11+H10+H9</f>
        <v>109</v>
      </c>
      <c r="I22" s="40">
        <f>I21+I20+I19+I18+I17+I16+I15+I14+I13+I12+I11+I10+I9</f>
        <v>115</v>
      </c>
      <c r="J22" s="39">
        <f>J21+J20+J19+J18+J17+J16+J15+J14+J13+J12+J11+J10+J9</f>
        <v>33222</v>
      </c>
      <c r="K22" s="37">
        <f t="shared" si="4"/>
        <v>81.451612903225808</v>
      </c>
      <c r="L22" s="31">
        <f>H22*3.4/F22</f>
        <v>3.669306930693069</v>
      </c>
      <c r="M22" s="41">
        <f>(M9+M10+M11+M12+M14+M15+M16+M17+M18+M19)/10</f>
        <v>3.129</v>
      </c>
      <c r="N22" s="32">
        <f t="shared" si="5"/>
        <v>9.4656488549618327</v>
      </c>
      <c r="O22" s="42">
        <v>8.9</v>
      </c>
      <c r="P22" s="30">
        <f>P21+P20+P19+P18+P17+P16+P15+P14+P13+P12+P11+P10+P9</f>
        <v>109</v>
      </c>
      <c r="Q22" s="30">
        <f t="shared" ref="Q22:U22" si="8">Q21+Q20+Q19+Q18+Q17+Q16+Q15+Q14+Q13+Q12+Q11+Q10+Q9</f>
        <v>13</v>
      </c>
      <c r="R22" s="30">
        <f t="shared" si="8"/>
        <v>0</v>
      </c>
      <c r="S22" s="30">
        <f t="shared" si="8"/>
        <v>39</v>
      </c>
      <c r="T22" s="30">
        <f t="shared" si="8"/>
        <v>2</v>
      </c>
      <c r="U22" s="30">
        <f t="shared" si="8"/>
        <v>211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109050</v>
      </c>
      <c r="D23" s="33">
        <f t="shared" ref="D23:J23" si="9">D22+D8</f>
        <v>381</v>
      </c>
      <c r="E23" s="33">
        <f t="shared" si="9"/>
        <v>373</v>
      </c>
      <c r="F23" s="53">
        <f t="shared" si="9"/>
        <v>339</v>
      </c>
      <c r="G23" s="53">
        <f t="shared" si="9"/>
        <v>344</v>
      </c>
      <c r="H23" s="33">
        <f t="shared" si="9"/>
        <v>383</v>
      </c>
      <c r="I23" s="33">
        <f t="shared" si="9"/>
        <v>377</v>
      </c>
      <c r="J23" s="77">
        <f t="shared" si="9"/>
        <v>110431</v>
      </c>
      <c r="K23" s="78">
        <f t="shared" si="4"/>
        <v>88.976377952755897</v>
      </c>
      <c r="L23" s="31">
        <f>H23*3.4/F23</f>
        <v>3.841297935103245</v>
      </c>
      <c r="M23" s="54">
        <f>(M8+M22)/2</f>
        <v>3.2244999999999999</v>
      </c>
      <c r="N23" s="55">
        <f>D23/B23*100</f>
        <v>15.119047619047619</v>
      </c>
      <c r="O23" s="55">
        <v>14.3</v>
      </c>
      <c r="P23" s="56">
        <f>P22+P8</f>
        <v>383</v>
      </c>
      <c r="Q23" s="33">
        <f>Q22+Q8</f>
        <v>76</v>
      </c>
      <c r="R23" s="33">
        <f>R22+R8</f>
        <v>35</v>
      </c>
      <c r="S23" s="33">
        <f>S8+S22</f>
        <v>84</v>
      </c>
      <c r="T23" s="33">
        <f>T8+T22</f>
        <v>2</v>
      </c>
      <c r="U23" s="33">
        <f>U8+U22</f>
        <v>406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20450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48">
        <f>D23-E23</f>
        <v>8</v>
      </c>
      <c r="E24" s="149"/>
      <c r="F24" s="148">
        <f>F23-G23</f>
        <v>-5</v>
      </c>
      <c r="G24" s="149"/>
      <c r="H24" s="150">
        <f>H23-I23</f>
        <v>6</v>
      </c>
      <c r="I24" s="151"/>
      <c r="J24" s="79"/>
      <c r="K24" s="80"/>
      <c r="L24" s="22"/>
      <c r="M24" s="22"/>
      <c r="N24" s="22"/>
      <c r="O24" s="22"/>
      <c r="P24" s="23"/>
      <c r="Q24" s="24" t="s">
        <v>77</v>
      </c>
      <c r="R24" s="24" t="s">
        <v>78</v>
      </c>
      <c r="S24" s="24" t="s">
        <v>79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20270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2023-09-15T03:28:41Z</cp:lastPrinted>
  <dcterms:created xsi:type="dcterms:W3CDTF">2020-08-31T08:55:27Z</dcterms:created>
  <dcterms:modified xsi:type="dcterms:W3CDTF">2023-09-15T03:53:22Z</dcterms:modified>
</cp:coreProperties>
</file>