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<sst xmlns="http://schemas.openxmlformats.org/spreadsheetml/2006/main" count="223" uniqueCount="77">
  <si>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</si>
  <si>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</si>
  <si>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</si>
  <si>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</si>
  <si>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</si>
  <si>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</si>
  <si>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</si>
  <si>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</si>
  <si>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</si>
  <si>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</si>
  <si>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</si>
  <si>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</si>
  <si>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</si>
  <si>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</si>
  <si>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</si>
  <si>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</si>
  <si>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</si>
  <si>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</si>
  <si>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</si>
  <si>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</si>
  <si>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</si>
  <si>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</si>
  <si>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</si>
  <si>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</si>
  <si>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</si>
  <si>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</si>
  <si>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</si>
  <si>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</si>
  <si>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</si>
  <si>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</si>
  <si>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</si>
  <si>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</si>
  <si>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</si>
  <si>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</si>
  <si>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</si>
  <si>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</si>
  <si>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</si>
  <si>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</si>
  <si>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</si>
  <si>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</si>
  <si>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</si>
  <si>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</si>
  <si>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</si>
  <si>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</si>
  <si>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</si>
  <si>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</si>
  <si>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</si>
  <si>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</si>
  <si>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</si>
  <si>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</si>
  <si>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</si>
  <si>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</si>
  <si>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</si>
  <si>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</si>
  <si>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</si>
  <si>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</si>
  <si>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</si>
  <si>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</si>
  <si>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</si>
  <si>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</si>
  <si>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</si>
  <si>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</si>
  <si>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</si>
  <si>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</si>
  <si>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</si>
  <si>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</si>
  <si>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3,65</t>
  </si>
  <si>
    <t>31</t>
  </si>
  <si>
    <t>6</t>
  </si>
  <si>
    <t>27</t>
  </si>
  <si>
    <t>43</t>
  </si>
  <si>
    <t>12</t>
  </si>
  <si>
    <t>5</t>
  </si>
  <si>
    <t>37</t>
  </si>
  <si>
    <t>100</t>
  </si>
  <si>
    <t>149</t>
  </si>
  <si>
    <t>СВОДКА ПО НАДОЮ МОЛОКА ЗА  16.11.2023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</si>
</sst>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U18" sqref="U1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110" t="s">
        <v>18</v>
      </c>
      <c r="B6" s="62">
        <v>970</v>
      </c>
      <c r="C6" s="63">
        <v>82231</v>
      </c>
      <c r="D6" s="30">
        <v>246</v>
      </c>
      <c r="E6" s="30">
        <v>230</v>
      </c>
      <c r="F6" s="30">
        <v>241</v>
      </c>
      <c r="G6" s="30">
        <v>214</v>
      </c>
      <c r="H6" s="30">
        <v>263</v>
      </c>
      <c r="I6" s="30">
        <v>248</v>
      </c>
      <c r="J6" s="63">
        <v>89406</v>
      </c>
      <c r="K6" s="111">
        <v>93</v>
      </c>
      <c r="L6" s="31">
        <v>3.9</v>
      </c>
      <c r="M6" s="112" t="s">
        <v>66</v>
      </c>
      <c r="N6" s="32">
        <v>25.4</v>
      </c>
      <c r="O6" s="64">
        <v>24.9</v>
      </c>
      <c r="P6" s="30">
        <f>H6</f>
        <v>263</v>
      </c>
      <c r="Q6" s="81">
        <v>105</v>
      </c>
      <c r="R6" s="113" t="s">
        <v>73</v>
      </c>
      <c r="S6" s="65">
        <v>84</v>
      </c>
      <c r="T6" s="66">
        <v>38</v>
      </c>
      <c r="U6" s="114">
        <v>39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9800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5523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5150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87754</v>
      </c>
      <c r="D8" s="86">
        <f t="shared" si="0"/>
        <v>257</v>
      </c>
      <c r="E8" s="33">
        <f t="shared" si="0"/>
        <v>239</v>
      </c>
      <c r="F8" s="33">
        <f>F6+F7</f>
        <v>250</v>
      </c>
      <c r="G8" s="33">
        <f t="shared" si="0"/>
        <v>222</v>
      </c>
      <c r="H8" s="33">
        <f t="shared" si="0"/>
        <v>273</v>
      </c>
      <c r="I8" s="33">
        <f t="shared" si="0"/>
        <v>257</v>
      </c>
      <c r="J8" s="84">
        <f t="shared" si="0"/>
        <v>94556</v>
      </c>
      <c r="K8" s="87">
        <f>F8/D8*100</f>
        <v>97.276264591439684</v>
      </c>
      <c r="L8" s="31">
        <f>H8*3.4/F8</f>
        <v>3.7127999999999997</v>
      </c>
      <c r="M8" s="88">
        <f>(M6+M7)/2</f>
        <v>3.4</v>
      </c>
      <c r="N8" s="89">
        <f>D8/B8*100</f>
        <v>21.065573770491802</v>
      </c>
      <c r="O8" s="89">
        <v>19.899999999999999</v>
      </c>
      <c r="P8" s="33">
        <f t="shared" ref="P8:U8" si="1">P6+P7</f>
        <v>273</v>
      </c>
      <c r="Q8" s="33">
        <f t="shared" si="1"/>
        <v>105</v>
      </c>
      <c r="R8" s="33">
        <f t="shared" si="1"/>
        <v>37</v>
      </c>
      <c r="S8" s="33">
        <f t="shared" si="1"/>
        <v>88</v>
      </c>
      <c r="T8" s="33">
        <f t="shared" si="1"/>
        <v>38</v>
      </c>
      <c r="U8" s="33">
        <f t="shared" si="1"/>
        <v>39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11500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15710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13074</v>
      </c>
      <c r="K9" s="37">
        <v>72</v>
      </c>
      <c r="L9" s="31">
        <v>3.8</v>
      </c>
      <c r="M9" s="92">
        <v>3.4</v>
      </c>
      <c r="N9" s="32">
        <v>6.6</v>
      </c>
      <c r="O9" s="64">
        <v>10.199999999999999</v>
      </c>
      <c r="P9" s="30">
        <f t="shared" ref="P9:P12" si="2">H9</f>
        <v>20</v>
      </c>
      <c r="Q9" s="81">
        <v>5</v>
      </c>
      <c r="R9" s="30">
        <v>3</v>
      </c>
      <c r="S9" s="71" t="s">
        <v>68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4650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4552</v>
      </c>
      <c r="D10" s="95">
        <v>8</v>
      </c>
      <c r="E10" s="95">
        <v>6</v>
      </c>
      <c r="F10" s="95">
        <v>7</v>
      </c>
      <c r="G10" s="95">
        <v>5</v>
      </c>
      <c r="H10" s="95">
        <v>8</v>
      </c>
      <c r="I10" s="65">
        <v>5</v>
      </c>
      <c r="J10" s="63">
        <v>4257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96">
        <v>7.1</v>
      </c>
      <c r="P10" s="30">
        <f>H10</f>
        <v>8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8801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9053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16</v>
      </c>
      <c r="R11" s="103"/>
      <c r="S11" s="24" t="s">
        <v>71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4032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3534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72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4952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4350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8</v>
      </c>
      <c r="R14" s="30">
        <v>5</v>
      </c>
      <c r="S14" s="71" t="s">
        <v>72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1281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990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623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623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1727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1453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1399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1175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39</v>
      </c>
      <c r="B19" s="63">
        <v>36</v>
      </c>
      <c r="C19" s="63">
        <v>1200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907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44277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39416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36</v>
      </c>
      <c r="R22" s="30">
        <f t="shared" si="8"/>
        <v>8</v>
      </c>
      <c r="S22" s="30">
        <f t="shared" si="8"/>
        <v>28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132031</v>
      </c>
      <c r="D23" s="33">
        <f t="shared" ref="D23:J23" si="9">D22+D8</f>
        <v>346</v>
      </c>
      <c r="E23" s="33">
        <f t="shared" si="9"/>
        <v>336</v>
      </c>
      <c r="F23" s="53">
        <f t="shared" si="9"/>
        <v>323</v>
      </c>
      <c r="G23" s="53">
        <f t="shared" si="9"/>
        <v>304</v>
      </c>
      <c r="H23" s="33">
        <f t="shared" si="9"/>
        <v>353</v>
      </c>
      <c r="I23" s="33">
        <f t="shared" si="9"/>
        <v>344</v>
      </c>
      <c r="J23" s="77">
        <f t="shared" si="9"/>
        <v>133972</v>
      </c>
      <c r="K23" s="78">
        <f t="shared" si="4"/>
        <v>93.352601156069355</v>
      </c>
      <c r="L23" s="31">
        <f>H23*3.4/F23</f>
        <v>3.7157894736842105</v>
      </c>
      <c r="M23" s="54">
        <f>(M8+M22)/2</f>
        <v>3.2645</v>
      </c>
      <c r="N23" s="55">
        <f>D23/B23*100</f>
        <v>13.730158730158731</v>
      </c>
      <c r="O23" s="55">
        <v>13.2</v>
      </c>
      <c r="P23" s="56">
        <f>P22+P8</f>
        <v>353</v>
      </c>
      <c r="Q23" s="33">
        <f>Q22+Q8</f>
        <v>141</v>
      </c>
      <c r="R23" s="33">
        <f>R22+R8</f>
        <v>45</v>
      </c>
      <c r="S23" s="33">
        <f>S8+S22</f>
        <v>116</v>
      </c>
      <c r="T23" s="33">
        <f>T8+T22</f>
        <v>38</v>
      </c>
      <c r="U23" s="33">
        <f>U8+U22</f>
        <v>39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24250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10</v>
      </c>
      <c r="E24" s="120"/>
      <c r="F24" s="119">
        <f>F23-G23</f>
        <v>19</v>
      </c>
      <c r="G24" s="120"/>
      <c r="H24" s="121">
        <f>H23-I23</f>
        <v>9</v>
      </c>
      <c r="I24" s="122"/>
      <c r="J24" s="79"/>
      <c r="K24" s="80"/>
      <c r="L24" s="22"/>
      <c r="M24" s="22"/>
      <c r="N24" s="22"/>
      <c r="O24" s="22"/>
      <c r="P24" s="23"/>
      <c r="Q24" s="24" t="s">
        <v>74</v>
      </c>
      <c r="R24" s="24" t="s">
        <v>67</v>
      </c>
      <c r="S24" s="24" t="s">
        <v>75</v>
      </c>
      <c r="T24" s="24" t="s">
        <v>69</v>
      </c>
      <c r="U24" s="24" t="s">
        <v>70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23420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2023-11-17T02:57:54Z</cp:lastPrinted>
  <dcterms:created xsi:type="dcterms:W3CDTF">2020-08-31T08:55:27Z</dcterms:created>
  <dcterms:modified xsi:type="dcterms:W3CDTF">2023-11-17T03:20:32Z</dcterms:modified>
</cp:coreProperties>
</file>