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<sst xmlns="http://schemas.openxmlformats.org/spreadsheetml/2006/main" count="232" uniqueCount="85">
  <si>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</si>
  <si>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</si>
  <si>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</si>
  <si>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</si>
  <si>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</si>
  <si>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</si>
  <si>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</si>
  <si>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</si>
  <si>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</si>
  <si>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</si>
  <si>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</si>
  <si>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</si>
  <si>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</si>
  <si>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</si>
  <si>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</si>
  <si>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</si>
  <si>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</si>
  <si>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</si>
  <si>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</si>
  <si>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</si>
  <si>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</si>
  <si>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</si>
  <si>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</si>
  <si>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</si>
  <si>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</si>
  <si>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</si>
  <si>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</si>
  <si>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</si>
  <si>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</si>
  <si>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</si>
  <si>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</si>
  <si>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</si>
  <si>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</si>
  <si>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</si>
  <si>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</si>
  <si>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</si>
  <si>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</si>
  <si>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</si>
  <si>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</si>
  <si>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</si>
  <si>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</si>
  <si>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</si>
  <si>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</si>
  <si>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</si>
  <si>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</si>
  <si>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</si>
  <si>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</si>
  <si>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</si>
  <si>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</si>
  <si>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</si>
  <si>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</si>
  <si>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</si>
  <si>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</si>
  <si>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</si>
  <si>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</si>
  <si>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</si>
  <si>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</si>
  <si>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</si>
  <si>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</si>
  <si>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</si>
  <si>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</si>
  <si>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</si>
  <si>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</si>
  <si>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</si>
  <si>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</si>
  <si>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</si>
  <si>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</si>
  <si>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</si>
  <si>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</si>
  <si>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</si>
  <si>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</si>
  <si>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3,47</t>
  </si>
  <si>
    <t>12</t>
  </si>
  <si>
    <t>27</t>
  </si>
  <si>
    <t>26</t>
  </si>
  <si>
    <t>2621</t>
  </si>
  <si>
    <t>65</t>
  </si>
  <si>
    <t>212</t>
  </si>
  <si>
    <t>7</t>
  </si>
  <si>
    <t>10</t>
  </si>
  <si>
    <t>2</t>
  </si>
  <si>
    <t>22</t>
  </si>
  <si>
    <t>СВОДКА ПО НАДОЮ МОЛОКА ЗА 19.01.2023 года</t>
  </si>
  <si>
    <t>131</t>
  </si>
  <si>
    <t>161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</si>
</sst>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2" zoomScale="85" zoomScaleNormal="75" zoomScaleSheetLayoutView="85" workbookViewId="0">
      <selection activeCell="N25" sqref="N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8" t="s">
        <v>82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</row>
    <row r="2" spans="1:192" ht="12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0" t="s">
        <v>0</v>
      </c>
      <c r="B4" s="122" t="s">
        <v>1</v>
      </c>
      <c r="C4" s="124" t="s">
        <v>57</v>
      </c>
      <c r="D4" s="125" t="s">
        <v>2</v>
      </c>
      <c r="E4" s="126"/>
      <c r="F4" s="126"/>
      <c r="G4" s="126"/>
      <c r="H4" s="126"/>
      <c r="I4" s="127"/>
      <c r="J4" s="120" t="s">
        <v>56</v>
      </c>
      <c r="K4" s="128" t="s">
        <v>3</v>
      </c>
      <c r="L4" s="120" t="s">
        <v>4</v>
      </c>
      <c r="M4" s="120" t="s">
        <v>5</v>
      </c>
      <c r="N4" s="135" t="s">
        <v>6</v>
      </c>
      <c r="O4" s="136"/>
      <c r="P4" s="120" t="s">
        <v>42</v>
      </c>
      <c r="Q4" s="143" t="s">
        <v>7</v>
      </c>
      <c r="R4" s="144"/>
      <c r="S4" s="125" t="s">
        <v>8</v>
      </c>
      <c r="T4" s="126"/>
      <c r="U4" s="127"/>
      <c r="V4" s="128" t="s">
        <v>9</v>
      </c>
      <c r="W4" s="145" t="s">
        <v>59</v>
      </c>
      <c r="X4" s="146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1" t="s">
        <v>10</v>
      </c>
      <c r="DH4" s="141" t="s">
        <v>10</v>
      </c>
      <c r="DI4" s="130" t="s">
        <v>11</v>
      </c>
      <c r="DJ4" s="132" t="s">
        <v>47</v>
      </c>
    </row>
    <row r="5" spans="1:192" ht="53.25" customHeight="1" thickBot="1">
      <c r="A5" s="121"/>
      <c r="B5" s="123"/>
      <c r="C5" s="124"/>
      <c r="D5" s="133" t="s">
        <v>53</v>
      </c>
      <c r="E5" s="134"/>
      <c r="F5" s="133" t="s">
        <v>54</v>
      </c>
      <c r="G5" s="134"/>
      <c r="H5" s="133" t="s">
        <v>55</v>
      </c>
      <c r="I5" s="134"/>
      <c r="J5" s="121"/>
      <c r="K5" s="129"/>
      <c r="L5" s="121"/>
      <c r="M5" s="121"/>
      <c r="N5" s="113" t="s">
        <v>58</v>
      </c>
      <c r="O5" s="113" t="s">
        <v>45</v>
      </c>
      <c r="P5" s="121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9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2"/>
      <c r="DH5" s="142"/>
      <c r="DI5" s="131"/>
      <c r="DJ5" s="132"/>
    </row>
    <row r="6" spans="1:192" ht="39" customHeight="1" thickBot="1">
      <c r="A6" s="64" t="s">
        <v>18</v>
      </c>
      <c r="B6" s="65">
        <v>950</v>
      </c>
      <c r="C6" s="66">
        <v>4727</v>
      </c>
      <c r="D6" s="32">
        <v>253</v>
      </c>
      <c r="E6" s="32">
        <v>234</v>
      </c>
      <c r="F6" s="32">
        <v>236</v>
      </c>
      <c r="G6" s="32">
        <v>220</v>
      </c>
      <c r="H6" s="32">
        <v>285</v>
      </c>
      <c r="I6" s="32">
        <v>259</v>
      </c>
      <c r="J6" s="66">
        <v>5191</v>
      </c>
      <c r="K6" s="67">
        <v>93</v>
      </c>
      <c r="L6" s="33">
        <v>3.9</v>
      </c>
      <c r="M6" s="68" t="s">
        <v>71</v>
      </c>
      <c r="N6" s="34">
        <v>26.6</v>
      </c>
      <c r="O6" s="69">
        <v>25.9</v>
      </c>
      <c r="P6" s="32">
        <f>H6</f>
        <v>285</v>
      </c>
      <c r="Q6" s="70">
        <v>77</v>
      </c>
      <c r="R6" s="71" t="s">
        <v>74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600</v>
      </c>
      <c r="DH6" s="77"/>
      <c r="DI6" s="78"/>
      <c r="DJ6" s="77"/>
    </row>
    <row r="7" spans="1:192" s="116" customFormat="1" ht="28.5" customHeight="1" thickBot="1">
      <c r="A7" s="64" t="s">
        <v>20</v>
      </c>
      <c r="B7" s="65">
        <v>250</v>
      </c>
      <c r="C7" s="79">
        <v>178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152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200</v>
      </c>
      <c r="DH7" s="77"/>
      <c r="DI7" s="78"/>
      <c r="DJ7" s="77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4905</v>
      </c>
      <c r="D8" s="84">
        <f t="shared" si="0"/>
        <v>263</v>
      </c>
      <c r="E8" s="35">
        <f t="shared" si="0"/>
        <v>244</v>
      </c>
      <c r="F8" s="35">
        <f t="shared" si="0"/>
        <v>243</v>
      </c>
      <c r="G8" s="35">
        <f t="shared" si="0"/>
        <v>228</v>
      </c>
      <c r="H8" s="35">
        <f t="shared" si="0"/>
        <v>293</v>
      </c>
      <c r="I8" s="35">
        <f t="shared" si="0"/>
        <v>268</v>
      </c>
      <c r="J8" s="82">
        <f t="shared" si="0"/>
        <v>5343</v>
      </c>
      <c r="K8" s="85">
        <f>F8/D8*100</f>
        <v>92.395437262357419</v>
      </c>
      <c r="L8" s="33">
        <f>H8*3.4/F8</f>
        <v>4.0995884773662548</v>
      </c>
      <c r="M8" s="86">
        <f>(M6+M7)/2</f>
        <v>3.31</v>
      </c>
      <c r="N8" s="87">
        <f>D8/B8*100</f>
        <v>21.916666666666668</v>
      </c>
      <c r="O8" s="87">
        <v>20.7</v>
      </c>
      <c r="P8" s="35">
        <f>P6+P7</f>
        <v>293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800</v>
      </c>
      <c r="D9" s="72">
        <v>43</v>
      </c>
      <c r="E9" s="72">
        <v>44</v>
      </c>
      <c r="F9" s="72">
        <v>32</v>
      </c>
      <c r="G9" s="72">
        <v>35</v>
      </c>
      <c r="H9" s="72">
        <v>37</v>
      </c>
      <c r="I9" s="72">
        <v>39</v>
      </c>
      <c r="J9" s="66">
        <v>686</v>
      </c>
      <c r="K9" s="39">
        <v>76</v>
      </c>
      <c r="L9" s="33">
        <v>3.9</v>
      </c>
      <c r="M9" s="91">
        <v>3.25</v>
      </c>
      <c r="N9" s="34">
        <v>10.4</v>
      </c>
      <c r="O9" s="69">
        <v>10.7</v>
      </c>
      <c r="P9" s="32">
        <f t="shared" ref="P9:P13" si="1">H9</f>
        <v>37</v>
      </c>
      <c r="Q9" s="70">
        <v>10</v>
      </c>
      <c r="R9" s="32">
        <v>5</v>
      </c>
      <c r="S9" s="92" t="s">
        <v>51</v>
      </c>
      <c r="T9" s="93" t="s">
        <v>72</v>
      </c>
      <c r="U9" s="111" t="s">
        <v>73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250</v>
      </c>
      <c r="DH9" s="77"/>
      <c r="DI9" s="78"/>
      <c r="DJ9" s="30"/>
      <c r="DK9" s="115"/>
      <c r="DL9" s="117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</row>
    <row r="10" spans="1:192" s="116" customFormat="1" ht="21.75" customHeight="1" thickBot="1">
      <c r="A10" s="89" t="s">
        <v>35</v>
      </c>
      <c r="B10" s="90">
        <v>115</v>
      </c>
      <c r="C10" s="90">
        <v>189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189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 t="s">
        <v>79</v>
      </c>
      <c r="T10" s="99" t="s">
        <v>69</v>
      </c>
      <c r="U10" s="100" t="s">
        <v>69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</row>
    <row r="11" spans="1:192" s="116" customFormat="1" ht="22.5" customHeight="1" thickBot="1">
      <c r="A11" s="102" t="s">
        <v>25</v>
      </c>
      <c r="B11" s="90">
        <v>136</v>
      </c>
      <c r="C11" s="90">
        <v>437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399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 t="s">
        <v>80</v>
      </c>
      <c r="U11" s="99" t="s">
        <v>81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</row>
    <row r="12" spans="1:192" s="116" customFormat="1" ht="24.75" customHeight="1" thickBot="1">
      <c r="A12" s="89" t="s">
        <v>27</v>
      </c>
      <c r="B12" s="66">
        <v>105</v>
      </c>
      <c r="C12" s="66">
        <v>152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133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235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190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12</v>
      </c>
      <c r="R14" s="32"/>
      <c r="S14" s="92" t="s">
        <v>78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</row>
    <row r="15" spans="1:192" s="116" customFormat="1" ht="33.75" customHeight="1" thickBot="1">
      <c r="A15" s="89" t="s">
        <v>48</v>
      </c>
      <c r="B15" s="66">
        <v>115</v>
      </c>
      <c r="C15" s="66">
        <v>19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19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</row>
    <row r="16" spans="1:192" ht="1.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32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38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</row>
    <row r="18" spans="1:192" s="116" customFormat="1" ht="21.75" customHeight="1" thickBot="1">
      <c r="A18" s="89" t="s">
        <v>46</v>
      </c>
      <c r="B18" s="66">
        <v>60</v>
      </c>
      <c r="C18" s="66">
        <v>49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32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</row>
    <row r="19" spans="1:192" s="116" customFormat="1" ht="21.75" customHeight="1" thickBot="1">
      <c r="A19" s="89" t="s">
        <v>44</v>
      </c>
      <c r="B19" s="66">
        <v>40</v>
      </c>
      <c r="C19" s="66">
        <v>19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19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</row>
    <row r="20" spans="1:192" s="116" customFormat="1" ht="19.5" customHeight="1" thickBot="1">
      <c r="A20" s="89" t="s">
        <v>63</v>
      </c>
      <c r="B20" s="65">
        <v>20</v>
      </c>
      <c r="C20" s="65">
        <v>19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19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1951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90</v>
      </c>
      <c r="H22" s="42">
        <f>H21+H20+H19+H18+H17+H16+H15+H14+H13+H12+H11+H10+H9</f>
        <v>93</v>
      </c>
      <c r="I22" s="42">
        <f>I21+I20+I19+I18+I17+I16+I15+I14+I13+I12+I11+I10+I9</f>
        <v>99</v>
      </c>
      <c r="J22" s="41">
        <f>J21+J20+J19+J18+J17+J16+J15+J14+J13+J12+J11+J10+J9</f>
        <v>1724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41</v>
      </c>
      <c r="R22" s="32">
        <f t="shared" si="7"/>
        <v>5</v>
      </c>
      <c r="S22" s="32">
        <f t="shared" si="7"/>
        <v>35</v>
      </c>
      <c r="T22" s="32">
        <f t="shared" si="7"/>
        <v>20</v>
      </c>
      <c r="U22" s="32">
        <f t="shared" si="7"/>
        <v>63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6856</v>
      </c>
      <c r="D23" s="35">
        <f t="shared" ref="D23:J23" si="8">D22+D8</f>
        <v>369</v>
      </c>
      <c r="E23" s="35">
        <f t="shared" si="8"/>
        <v>359</v>
      </c>
      <c r="F23" s="55">
        <f t="shared" si="8"/>
        <v>328</v>
      </c>
      <c r="G23" s="55">
        <f t="shared" si="8"/>
        <v>318</v>
      </c>
      <c r="H23" s="35">
        <f t="shared" si="8"/>
        <v>386</v>
      </c>
      <c r="I23" s="35">
        <f t="shared" si="8"/>
        <v>367</v>
      </c>
      <c r="J23" s="37">
        <f t="shared" si="8"/>
        <v>7067</v>
      </c>
      <c r="K23" s="39">
        <f t="shared" si="4"/>
        <v>88.888888888888886</v>
      </c>
      <c r="L23" s="33">
        <f>H23*3.4/F23</f>
        <v>4.0012195121951217</v>
      </c>
      <c r="M23" s="56">
        <f>(M8+M22)/2</f>
        <v>3.2045000000000003</v>
      </c>
      <c r="N23" s="57">
        <f>D23/B23*100</f>
        <v>14.642857142857144</v>
      </c>
      <c r="O23" s="57">
        <v>13.7</v>
      </c>
      <c r="P23" s="58">
        <f>P22+P8</f>
        <v>386</v>
      </c>
      <c r="Q23" s="35">
        <f>Q22+Q8</f>
        <v>126</v>
      </c>
      <c r="R23" s="35">
        <f>R22+R8</f>
        <v>31</v>
      </c>
      <c r="S23" s="35">
        <f>S8+S22</f>
        <v>185</v>
      </c>
      <c r="T23" s="35">
        <f>T8+T22</f>
        <v>48</v>
      </c>
      <c r="U23" s="35">
        <f>U8+U22</f>
        <v>170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1250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75</v>
      </c>
      <c r="C24" s="22"/>
      <c r="D24" s="137">
        <f>D23-E23</f>
        <v>10</v>
      </c>
      <c r="E24" s="138"/>
      <c r="F24" s="137">
        <f>F23-G23</f>
        <v>10</v>
      </c>
      <c r="G24" s="138"/>
      <c r="H24" s="139">
        <f>H23-I23</f>
        <v>19</v>
      </c>
      <c r="I24" s="140"/>
      <c r="J24" s="14"/>
      <c r="K24" s="23"/>
      <c r="L24" s="24"/>
      <c r="M24" s="24"/>
      <c r="N24" s="24"/>
      <c r="O24" s="24"/>
      <c r="P24" s="25"/>
      <c r="Q24" s="26" t="s">
        <v>83</v>
      </c>
      <c r="R24" s="26" t="s">
        <v>67</v>
      </c>
      <c r="S24" s="26" t="s">
        <v>84</v>
      </c>
      <c r="T24" s="26" t="s">
        <v>76</v>
      </c>
      <c r="U24" s="26" t="s">
        <v>77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2023-01-20T03:22:38Z</cp:lastPrinted>
  <dcterms:created xsi:type="dcterms:W3CDTF">2020-08-31T08:55:27Z</dcterms:created>
  <dcterms:modified xsi:type="dcterms:W3CDTF">2023-01-20T05:55:01Z</dcterms:modified>
</cp:coreProperties>
</file>