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<sst xmlns="http://schemas.openxmlformats.org/spreadsheetml/2006/main" count="225" uniqueCount="79">
  <si>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</si>
  <si>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</si>
  <si>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</si>
  <si>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</si>
  <si>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</si>
  <si>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</si>
  <si>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</si>
  <si>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</si>
  <si>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</si>
  <si>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</si>
  <si>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</si>
  <si>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</si>
  <si>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</si>
  <si>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</si>
  <si>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</si>
  <si>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</si>
  <si>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</si>
  <si>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</si>
  <si>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</si>
  <si>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</si>
  <si>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</si>
  <si>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</si>
  <si>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</si>
  <si>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</si>
  <si>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</si>
  <si>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</si>
  <si>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</si>
  <si>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</si>
  <si>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</si>
  <si>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</si>
  <si>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</si>
  <si>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</si>
  <si>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</si>
  <si>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</si>
  <si>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</si>
  <si>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</si>
  <si>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</si>
  <si>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</si>
  <si>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</si>
  <si>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</si>
  <si>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</si>
  <si>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</si>
  <si>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</si>
  <si>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</si>
  <si>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</si>
  <si>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</si>
  <si>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</si>
  <si>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</si>
  <si>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</si>
  <si>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</si>
  <si>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</si>
  <si>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</si>
  <si>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</si>
  <si>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</si>
  <si>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</si>
  <si>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</si>
  <si>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</si>
  <si>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</si>
  <si>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</si>
  <si>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</si>
  <si>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</si>
  <si>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</si>
  <si>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</si>
  <si>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</si>
  <si>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</si>
  <si>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</si>
  <si>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</si>
  <si>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</si>
  <si>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</si>
  <si>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</si>
  <si>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</si>
  <si>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</si>
  <si>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497</t>
  </si>
  <si>
    <t>0</t>
  </si>
  <si>
    <t>СВОДКА ПО НАДОЮ МОЛОКА ЗА 04.06.2023 года</t>
  </si>
  <si>
    <t>14</t>
  </si>
  <si>
    <t>34</t>
  </si>
  <si>
    <t>3,26</t>
  </si>
  <si>
    <t>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</si>
</sst>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11" sqref="N1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59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116" t="s">
        <v>52</v>
      </c>
      <c r="O5" s="116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85" t="s">
        <v>18</v>
      </c>
      <c r="B6" s="64">
        <v>950</v>
      </c>
      <c r="C6" s="65">
        <v>42723</v>
      </c>
      <c r="D6" s="32">
        <v>252</v>
      </c>
      <c r="E6" s="32">
        <v>243</v>
      </c>
      <c r="F6" s="32">
        <v>244</v>
      </c>
      <c r="G6" s="32">
        <v>237</v>
      </c>
      <c r="H6" s="32">
        <v>267</v>
      </c>
      <c r="I6" s="32">
        <v>270</v>
      </c>
      <c r="J6" s="65">
        <v>47000</v>
      </c>
      <c r="K6" s="86">
        <v>95</v>
      </c>
      <c r="L6" s="33">
        <v>3.9</v>
      </c>
      <c r="M6" s="87" t="s">
        <v>77</v>
      </c>
      <c r="N6" s="34">
        <v>26.5</v>
      </c>
      <c r="O6" s="66">
        <v>26.8</v>
      </c>
      <c r="P6" s="32">
        <f>H6</f>
        <v>267</v>
      </c>
      <c r="Q6" s="88">
        <v>8</v>
      </c>
      <c r="R6" s="89"/>
      <c r="S6" s="67">
        <v>20</v>
      </c>
      <c r="T6" s="68"/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4">
        <v>6700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2519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2278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>
        <v>8</v>
      </c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45242</v>
      </c>
      <c r="D8" s="75">
        <f t="shared" si="0"/>
        <v>274</v>
      </c>
      <c r="E8" s="35">
        <f t="shared" si="0"/>
        <v>263</v>
      </c>
      <c r="F8" s="35">
        <f>F6+F7</f>
        <v>265</v>
      </c>
      <c r="G8" s="35">
        <f t="shared" si="0"/>
        <v>253</v>
      </c>
      <c r="H8" s="35">
        <f t="shared" si="0"/>
        <v>289</v>
      </c>
      <c r="I8" s="35">
        <f t="shared" si="0"/>
        <v>286</v>
      </c>
      <c r="J8" s="73">
        <f t="shared" si="0"/>
        <v>49278</v>
      </c>
      <c r="K8" s="76">
        <f>F8/D8*100</f>
        <v>96.715328467153284</v>
      </c>
      <c r="L8" s="33">
        <f>H8*3.4/F8</f>
        <v>3.7079245283018869</v>
      </c>
      <c r="M8" s="77">
        <f>(M6+M7)/2</f>
        <v>3.2050000000000001</v>
      </c>
      <c r="N8" s="78">
        <f>D8/B8*100</f>
        <v>22.833333333333332</v>
      </c>
      <c r="O8" s="78">
        <v>22.8</v>
      </c>
      <c r="P8" s="35">
        <f t="shared" ref="P8:U8" si="1">P6+P7</f>
        <v>289</v>
      </c>
      <c r="Q8" s="35">
        <f t="shared" si="1"/>
        <v>8</v>
      </c>
      <c r="R8" s="35">
        <f t="shared" si="1"/>
        <v>0</v>
      </c>
      <c r="S8" s="35">
        <f t="shared" si="1"/>
        <v>28</v>
      </c>
      <c r="T8" s="35">
        <f t="shared" si="1"/>
        <v>0</v>
      </c>
      <c r="U8" s="35">
        <f t="shared" si="1"/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7850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8173</v>
      </c>
      <c r="D9" s="67">
        <v>60</v>
      </c>
      <c r="E9" s="67">
        <v>60</v>
      </c>
      <c r="F9" s="67">
        <v>43</v>
      </c>
      <c r="G9" s="67">
        <v>45</v>
      </c>
      <c r="H9" s="67">
        <v>49</v>
      </c>
      <c r="I9" s="67">
        <v>50</v>
      </c>
      <c r="J9" s="65">
        <v>7115</v>
      </c>
      <c r="K9" s="39">
        <v>73</v>
      </c>
      <c r="L9" s="33">
        <v>3.8</v>
      </c>
      <c r="M9" s="97">
        <v>3.4</v>
      </c>
      <c r="N9" s="34">
        <v>14.6</v>
      </c>
      <c r="O9" s="66">
        <v>14.6</v>
      </c>
      <c r="P9" s="32">
        <f t="shared" ref="P9:P12" si="2">H9</f>
        <v>49</v>
      </c>
      <c r="Q9" s="88"/>
      <c r="R9" s="32"/>
      <c r="S9" s="81" t="s">
        <v>78</v>
      </c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2289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2128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/>
      <c r="R10" s="103"/>
      <c r="S10" s="26" t="s">
        <v>30</v>
      </c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4455</v>
      </c>
      <c r="D11" s="100">
        <v>30</v>
      </c>
      <c r="E11" s="100">
        <v>20</v>
      </c>
      <c r="F11" s="100">
        <v>27</v>
      </c>
      <c r="G11" s="100">
        <v>16</v>
      </c>
      <c r="H11" s="100">
        <v>31</v>
      </c>
      <c r="I11" s="67">
        <v>17</v>
      </c>
      <c r="J11" s="65">
        <v>4787</v>
      </c>
      <c r="K11" s="39">
        <f>F11/D11*100</f>
        <v>90</v>
      </c>
      <c r="L11" s="33">
        <f t="shared" ref="L11:L19" si="3">H11*3.4/F11</f>
        <v>3.9037037037037035</v>
      </c>
      <c r="M11" s="83" t="s">
        <v>56</v>
      </c>
      <c r="N11" s="34">
        <f t="shared" ref="N11:N22" si="4">D11/B11*100</f>
        <v>19.108280254777071</v>
      </c>
      <c r="O11" s="66">
        <v>16.7</v>
      </c>
      <c r="P11" s="32">
        <f t="shared" si="2"/>
        <v>31</v>
      </c>
      <c r="Q11" s="108">
        <v>2</v>
      </c>
      <c r="R11" s="108"/>
      <c r="S11" s="26" t="s">
        <v>58</v>
      </c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1955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1650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2452</v>
      </c>
      <c r="D14" s="67">
        <v>18</v>
      </c>
      <c r="E14" s="67">
        <v>19</v>
      </c>
      <c r="F14" s="67">
        <v>16</v>
      </c>
      <c r="G14" s="67">
        <v>16</v>
      </c>
      <c r="H14" s="67">
        <v>16</v>
      </c>
      <c r="I14" s="67">
        <v>17</v>
      </c>
      <c r="J14" s="65">
        <v>2134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8.8000000000000007</v>
      </c>
      <c r="P14" s="32">
        <f>H14</f>
        <v>16</v>
      </c>
      <c r="Q14" s="32"/>
      <c r="R14" s="32"/>
      <c r="S14" s="81" t="s">
        <v>58</v>
      </c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553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431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194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194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3.8</v>
      </c>
      <c r="P16" s="112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806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662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2">
        <f t="shared" si="7"/>
        <v>6</v>
      </c>
      <c r="Q17" s="32"/>
      <c r="R17" s="32"/>
      <c r="S17" s="81"/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660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515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2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19.5" customHeight="1" thickBot="1">
      <c r="A19" s="80" t="s">
        <v>40</v>
      </c>
      <c r="B19" s="65">
        <v>39</v>
      </c>
      <c r="C19" s="65">
        <v>470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346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2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22007</v>
      </c>
      <c r="D22" s="42">
        <f>D9+D10+D11+D12+D13+D14+D15+D16+D17+D18+D19+D20+D21</f>
        <v>163</v>
      </c>
      <c r="E22" s="42">
        <f>E9+E10+E11+E12+E13+E14+E15+E16+E17+E18+E19+E20+E21</f>
        <v>165</v>
      </c>
      <c r="F22" s="42">
        <f>F9+F10+F11+F12+F13+F14+F15+F16+F17+F18+F19+F20+F21</f>
        <v>134</v>
      </c>
      <c r="G22" s="42">
        <f>G21+G20+G19+G18+G17+G16+G15+G14+G13+G12+G11+G10+G9</f>
        <v>129</v>
      </c>
      <c r="H22" s="42">
        <f>H21+H20+H19+H18+H17+H16+H15+H14+H13+H12+H11+H10+H9</f>
        <v>145</v>
      </c>
      <c r="I22" s="42">
        <f>I21+I20+I19+I18+I17+I16+I15+I14+I13+I12+I11+I10+I9</f>
        <v>139</v>
      </c>
      <c r="J22" s="41">
        <f>J21+J20+J19+J18+J17+J16+J15+J14+J13+J12+J11+J10+J9</f>
        <v>19962</v>
      </c>
      <c r="K22" s="39">
        <f t="shared" si="5"/>
        <v>82.208588957055213</v>
      </c>
      <c r="L22" s="33">
        <f>H22*3.4/F22</f>
        <v>3.6791044776119404</v>
      </c>
      <c r="M22" s="43">
        <f>(M9+M10+M11+M12+M14+M15+M16+M17+M18+M19)/10</f>
        <v>3.129</v>
      </c>
      <c r="N22" s="34">
        <f t="shared" si="4"/>
        <v>12.34848484848485</v>
      </c>
      <c r="O22" s="44">
        <v>11.7</v>
      </c>
      <c r="P22" s="32">
        <f>P21+P20+P19+P18+P17+P16+P15+P14+P13+P12+P11+P10+P9</f>
        <v>145</v>
      </c>
      <c r="Q22" s="32">
        <f t="shared" ref="Q22:U22" si="8">Q21+Q20+Q19+Q18+Q17+Q16+Q15+Q14+Q13+Q12+Q11+Q10+Q9</f>
        <v>2</v>
      </c>
      <c r="R22" s="32">
        <f t="shared" si="8"/>
        <v>0</v>
      </c>
      <c r="S22" s="32">
        <f t="shared" si="8"/>
        <v>12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67249</v>
      </c>
      <c r="D23" s="35">
        <f t="shared" ref="D23:J23" si="9">D22+D8</f>
        <v>437</v>
      </c>
      <c r="E23" s="35">
        <f t="shared" si="9"/>
        <v>428</v>
      </c>
      <c r="F23" s="55">
        <f t="shared" si="9"/>
        <v>399</v>
      </c>
      <c r="G23" s="55">
        <f t="shared" si="9"/>
        <v>382</v>
      </c>
      <c r="H23" s="35">
        <f t="shared" si="9"/>
        <v>434</v>
      </c>
      <c r="I23" s="35">
        <f t="shared" si="9"/>
        <v>425</v>
      </c>
      <c r="J23" s="37">
        <f t="shared" si="9"/>
        <v>69240</v>
      </c>
      <c r="K23" s="39">
        <f t="shared" si="5"/>
        <v>91.304347826086953</v>
      </c>
      <c r="L23" s="33">
        <f>H23*3.4/F23</f>
        <v>3.6982456140350877</v>
      </c>
      <c r="M23" s="56">
        <f>(M8+M22)/2</f>
        <v>3.1669999999999998</v>
      </c>
      <c r="N23" s="57">
        <f>D23/B23*100</f>
        <v>17.341269841269842</v>
      </c>
      <c r="O23" s="57">
        <v>16.5</v>
      </c>
      <c r="P23" s="58">
        <f>P22+P8</f>
        <v>434</v>
      </c>
      <c r="Q23" s="35">
        <f>Q22+Q8</f>
        <v>10</v>
      </c>
      <c r="R23" s="35">
        <f>R22+R8</f>
        <v>0</v>
      </c>
      <c r="S23" s="35">
        <f>S8+S22</f>
        <v>40</v>
      </c>
      <c r="T23" s="35">
        <f>T8+T22</f>
        <v>0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36">
        <f>D23-E23</f>
        <v>9</v>
      </c>
      <c r="E24" s="137"/>
      <c r="F24" s="136">
        <f>F23-G23</f>
        <v>17</v>
      </c>
      <c r="G24" s="137"/>
      <c r="H24" s="138">
        <f>H23-I23</f>
        <v>9</v>
      </c>
      <c r="I24" s="139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73</v>
      </c>
      <c r="S24" s="26" t="s">
        <v>76</v>
      </c>
      <c r="T24" s="26" t="s">
        <v>73</v>
      </c>
      <c r="U24" s="26" t="s">
        <v>72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15895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2023-06-05T04:27:39Z</cp:lastPrinted>
  <dcterms:created xsi:type="dcterms:W3CDTF">2020-08-31T08:55:27Z</dcterms:created>
  <dcterms:modified xsi:type="dcterms:W3CDTF">2023-06-05T04:27:40Z</dcterms:modified>
</cp:coreProperties>
</file>