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<sst xmlns="http://schemas.openxmlformats.org/spreadsheetml/2006/main" count="235" uniqueCount="81">
  <si>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</si>
  <si>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</si>
  <si>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</si>
  <si>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</si>
  <si>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</si>
  <si>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</si>
  <si>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</si>
  <si>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</si>
  <si>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</si>
  <si>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</si>
  <si>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</si>
  <si>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</si>
  <si>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</si>
  <si>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</si>
  <si>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</si>
  <si>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</si>
  <si>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</si>
  <si>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</si>
  <si>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</si>
  <si>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</si>
  <si>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</si>
  <si>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</si>
  <si>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</si>
  <si>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</si>
  <si>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</si>
  <si>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</si>
  <si>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</si>
  <si>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</si>
  <si>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</si>
  <si>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</si>
  <si>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</si>
  <si>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</si>
  <si>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</si>
  <si>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</si>
  <si>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</si>
  <si>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</si>
  <si>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</si>
  <si>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</si>
  <si>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</si>
  <si>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</si>
  <si>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</si>
  <si>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</si>
  <si>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</si>
  <si>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</si>
  <si>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</si>
  <si>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</si>
  <si>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</si>
  <si>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</si>
  <si>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</si>
  <si>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</si>
  <si>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</si>
  <si>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</si>
  <si>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</si>
  <si>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</si>
  <si>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</si>
  <si>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</si>
  <si>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</si>
  <si>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</si>
  <si>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</si>
  <si>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</si>
  <si>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</si>
  <si>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</si>
  <si>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</si>
  <si>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</si>
  <si>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</si>
  <si>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</si>
  <si>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</si>
  <si>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</si>
  <si>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</si>
  <si>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</si>
  <si>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</si>
  <si>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</si>
  <si>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</si>
  <si>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Надой н/т коров на 01.08. 2023</t>
  </si>
  <si>
    <t>1</t>
  </si>
  <si>
    <t>504</t>
  </si>
  <si>
    <t>10</t>
  </si>
  <si>
    <t>СВОДКА ПО НАДОЮ МОЛОКА ЗА  20.08.2023 года</t>
  </si>
  <si>
    <t>75</t>
  </si>
  <si>
    <t>83</t>
  </si>
  <si>
    <t>3,34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</si>
</sst>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P16" sqref="P1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51</v>
      </c>
      <c r="D4" s="129" t="s">
        <v>2</v>
      </c>
      <c r="E4" s="130"/>
      <c r="F4" s="130"/>
      <c r="G4" s="130"/>
      <c r="H4" s="130"/>
      <c r="I4" s="131"/>
      <c r="J4" s="125" t="s">
        <v>50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73</v>
      </c>
      <c r="X4" s="13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47</v>
      </c>
      <c r="E5" s="145"/>
      <c r="F5" s="144" t="s">
        <v>48</v>
      </c>
      <c r="G5" s="145"/>
      <c r="H5" s="144" t="s">
        <v>49</v>
      </c>
      <c r="I5" s="145"/>
      <c r="J5" s="126"/>
      <c r="K5" s="133"/>
      <c r="L5" s="126"/>
      <c r="M5" s="126"/>
      <c r="N5" s="76" t="s">
        <v>52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9" customHeight="1" thickBot="1">
      <c r="A6" s="77" t="s">
        <v>18</v>
      </c>
      <c r="B6" s="62">
        <v>960</v>
      </c>
      <c r="C6" s="63">
        <v>61329</v>
      </c>
      <c r="D6" s="30">
        <v>230</v>
      </c>
      <c r="E6" s="30">
        <v>224</v>
      </c>
      <c r="F6" s="30">
        <v>211</v>
      </c>
      <c r="G6" s="30">
        <v>212</v>
      </c>
      <c r="H6" s="30">
        <v>232</v>
      </c>
      <c r="I6" s="30">
        <v>234</v>
      </c>
      <c r="J6" s="63">
        <v>65880</v>
      </c>
      <c r="K6" s="78">
        <v>90</v>
      </c>
      <c r="L6" s="31">
        <v>3.7</v>
      </c>
      <c r="M6" s="79" t="s">
        <v>80</v>
      </c>
      <c r="N6" s="32">
        <v>23.9</v>
      </c>
      <c r="O6" s="64">
        <v>24.3</v>
      </c>
      <c r="P6" s="30">
        <f>H6</f>
        <v>232</v>
      </c>
      <c r="Q6" s="80">
        <v>53</v>
      </c>
      <c r="R6" s="81" t="s">
        <v>67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7600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4131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3890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65460</v>
      </c>
      <c r="D8" s="88">
        <f t="shared" si="0"/>
        <v>250</v>
      </c>
      <c r="E8" s="33">
        <f t="shared" si="0"/>
        <v>244</v>
      </c>
      <c r="F8" s="33">
        <f>F6+F7</f>
        <v>230</v>
      </c>
      <c r="G8" s="33">
        <f t="shared" si="0"/>
        <v>227</v>
      </c>
      <c r="H8" s="33">
        <f t="shared" si="0"/>
        <v>252</v>
      </c>
      <c r="I8" s="33">
        <f t="shared" si="0"/>
        <v>249</v>
      </c>
      <c r="J8" s="86">
        <f t="shared" si="0"/>
        <v>69770</v>
      </c>
      <c r="K8" s="89">
        <f>F8/D8*100</f>
        <v>92</v>
      </c>
      <c r="L8" s="31">
        <f>H8*3.4/F8</f>
        <v>3.7252173913043478</v>
      </c>
      <c r="M8" s="90">
        <f>(M6+M7)/2</f>
        <v>3.2450000000000001</v>
      </c>
      <c r="N8" s="91">
        <f>D8/B8*100</f>
        <v>20.66115702479339</v>
      </c>
      <c r="O8" s="91">
        <v>20.9</v>
      </c>
      <c r="P8" s="33">
        <f t="shared" ref="P8:U8" si="1">P6+P7</f>
        <v>252</v>
      </c>
      <c r="Q8" s="33">
        <f t="shared" si="1"/>
        <v>53</v>
      </c>
      <c r="R8" s="33">
        <f t="shared" si="1"/>
        <v>7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8900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12384</v>
      </c>
      <c r="D9" s="65">
        <v>50</v>
      </c>
      <c r="E9" s="65">
        <v>50</v>
      </c>
      <c r="F9" s="65">
        <v>36</v>
      </c>
      <c r="G9" s="65">
        <v>39</v>
      </c>
      <c r="H9" s="65">
        <v>41</v>
      </c>
      <c r="I9" s="65">
        <v>44</v>
      </c>
      <c r="J9" s="63">
        <v>10505</v>
      </c>
      <c r="K9" s="37">
        <v>72</v>
      </c>
      <c r="L9" s="31">
        <v>3.8</v>
      </c>
      <c r="M9" s="102">
        <v>3.4</v>
      </c>
      <c r="N9" s="32">
        <v>12.2</v>
      </c>
      <c r="O9" s="64">
        <v>12.2</v>
      </c>
      <c r="P9" s="30">
        <f t="shared" ref="P9:P12" si="2">H9</f>
        <v>41</v>
      </c>
      <c r="Q9" s="80">
        <v>2</v>
      </c>
      <c r="R9" s="30"/>
      <c r="S9" s="71" t="s">
        <v>76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3700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3507</v>
      </c>
      <c r="D10" s="105">
        <v>15</v>
      </c>
      <c r="E10" s="105">
        <v>12</v>
      </c>
      <c r="F10" s="105">
        <v>14</v>
      </c>
      <c r="G10" s="105">
        <v>10</v>
      </c>
      <c r="H10" s="105">
        <v>15</v>
      </c>
      <c r="I10" s="65">
        <v>11</v>
      </c>
      <c r="J10" s="63">
        <v>3233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13.636363636363635</v>
      </c>
      <c r="O10" s="106">
        <v>13.6</v>
      </c>
      <c r="P10" s="30">
        <f>H10</f>
        <v>15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6469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6753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3</v>
      </c>
      <c r="R11" s="113"/>
      <c r="S11" s="24" t="s">
        <v>67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6200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3026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2607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30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3822</v>
      </c>
      <c r="D14" s="65">
        <v>14</v>
      </c>
      <c r="E14" s="65">
        <v>14</v>
      </c>
      <c r="F14" s="65">
        <v>13</v>
      </c>
      <c r="G14" s="65">
        <v>13</v>
      </c>
      <c r="H14" s="65">
        <v>13</v>
      </c>
      <c r="I14" s="65">
        <v>13</v>
      </c>
      <c r="J14" s="63">
        <v>3354</v>
      </c>
      <c r="K14" s="37">
        <f t="shared" si="4"/>
        <v>92.857142857142861</v>
      </c>
      <c r="L14" s="31">
        <f>H14*3.4/F14</f>
        <v>3.3999999999999995</v>
      </c>
      <c r="M14" s="73" t="s">
        <v>27</v>
      </c>
      <c r="N14" s="32">
        <f>D14/B14*100</f>
        <v>7.3684210526315779</v>
      </c>
      <c r="O14" s="64">
        <v>6.9</v>
      </c>
      <c r="P14" s="30">
        <f>H14</f>
        <v>13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984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786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426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429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1314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1094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1045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824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/>
    </row>
    <row r="19" spans="1:192" ht="21.75" customHeight="1" thickBot="1">
      <c r="A19" s="70" t="s">
        <v>40</v>
      </c>
      <c r="B19" s="63">
        <v>39</v>
      </c>
      <c r="C19" s="63">
        <v>855</v>
      </c>
      <c r="D19" s="65">
        <v>5</v>
      </c>
      <c r="E19" s="65">
        <v>3</v>
      </c>
      <c r="F19" s="65">
        <v>4</v>
      </c>
      <c r="G19" s="65">
        <v>3</v>
      </c>
      <c r="H19" s="65">
        <v>4</v>
      </c>
      <c r="I19" s="65">
        <v>3</v>
      </c>
      <c r="J19" s="63">
        <v>650</v>
      </c>
      <c r="K19" s="37">
        <f t="shared" si="4"/>
        <v>80</v>
      </c>
      <c r="L19" s="31">
        <f t="shared" si="3"/>
        <v>3.4</v>
      </c>
      <c r="M19" s="73" t="s">
        <v>30</v>
      </c>
      <c r="N19" s="32">
        <f t="shared" si="5"/>
        <v>12.820512820512819</v>
      </c>
      <c r="O19" s="64">
        <v>12</v>
      </c>
      <c r="P19" s="117">
        <f t="shared" si="7"/>
        <v>4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33832</v>
      </c>
      <c r="D22" s="40">
        <f>D9+D10+D11+D12+D13+D14+D15+D16+D17+D18+D19+D20+D21</f>
        <v>140</v>
      </c>
      <c r="E22" s="40">
        <f>E9+E10+E11+E12+E13+E14+E15+E16+E17+E18+E19+E20+E21</f>
        <v>142</v>
      </c>
      <c r="F22" s="40">
        <f>F9+F10+F11+F12+F13+F14+F15+F16+F17+F18+F19+F20+F21</f>
        <v>116</v>
      </c>
      <c r="G22" s="40">
        <f>G21+G20+G19+G18+G17+G16+G15+G14+G13+G12+G11+G10+G9</f>
        <v>117</v>
      </c>
      <c r="H22" s="40">
        <f>H21+H20+H19+H18+H17+H16+H15+H14+H13+H12+H11+H10+H9</f>
        <v>125</v>
      </c>
      <c r="I22" s="40">
        <f>I21+I20+I19+I18+I17+I16+I15+I14+I13+I12+I11+I10+I9</f>
        <v>125</v>
      </c>
      <c r="J22" s="39">
        <f>J21+J20+J19+J18+J17+J16+J15+J14+J13+J12+J11+J10+J9</f>
        <v>30235</v>
      </c>
      <c r="K22" s="37">
        <f t="shared" si="4"/>
        <v>82.857142857142861</v>
      </c>
      <c r="L22" s="31">
        <f>H22*3.4/F22</f>
        <v>3.6637931034482758</v>
      </c>
      <c r="M22" s="41">
        <f>(M9+M10+M11+M12+M14+M15+M16+M17+M18+M19)/10</f>
        <v>3.129</v>
      </c>
      <c r="N22" s="32">
        <f t="shared" si="5"/>
        <v>10.687022900763358</v>
      </c>
      <c r="O22" s="42">
        <v>9.9</v>
      </c>
      <c r="P22" s="30">
        <f>P21+P20+P19+P18+P17+P16+P15+P14+P13+P12+P11+P10+P9</f>
        <v>125</v>
      </c>
      <c r="Q22" s="30">
        <f t="shared" ref="Q22:U22" si="8">Q21+Q20+Q19+Q18+Q17+Q16+Q15+Q14+Q13+Q12+Q11+Q10+Q9</f>
        <v>5</v>
      </c>
      <c r="R22" s="30">
        <f t="shared" si="8"/>
        <v>0</v>
      </c>
      <c r="S22" s="30">
        <f t="shared" si="8"/>
        <v>32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10400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99292</v>
      </c>
      <c r="D23" s="33">
        <f t="shared" ref="D23:J23" si="9">D22+D8</f>
        <v>390</v>
      </c>
      <c r="E23" s="33">
        <f t="shared" si="9"/>
        <v>386</v>
      </c>
      <c r="F23" s="53">
        <f t="shared" si="9"/>
        <v>346</v>
      </c>
      <c r="G23" s="53">
        <f t="shared" si="9"/>
        <v>344</v>
      </c>
      <c r="H23" s="33">
        <f t="shared" si="9"/>
        <v>377</v>
      </c>
      <c r="I23" s="33">
        <f t="shared" si="9"/>
        <v>374</v>
      </c>
      <c r="J23" s="96">
        <f t="shared" si="9"/>
        <v>100005</v>
      </c>
      <c r="K23" s="97">
        <f t="shared" si="4"/>
        <v>88.717948717948715</v>
      </c>
      <c r="L23" s="31">
        <f>H23*3.4/F23</f>
        <v>3.7046242774566474</v>
      </c>
      <c r="M23" s="54">
        <f>(M8+M22)/2</f>
        <v>3.1870000000000003</v>
      </c>
      <c r="N23" s="55">
        <f>D23/B23*100</f>
        <v>15.476190476190476</v>
      </c>
      <c r="O23" s="55">
        <v>14.8</v>
      </c>
      <c r="P23" s="56">
        <f>P22+P8</f>
        <v>377</v>
      </c>
      <c r="Q23" s="33">
        <f>Q22+Q8</f>
        <v>58</v>
      </c>
      <c r="R23" s="33">
        <f>R22+R8</f>
        <v>7</v>
      </c>
      <c r="S23" s="33">
        <f>S8+S22</f>
        <v>88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19300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19">
        <f>D23-E23</f>
        <v>4</v>
      </c>
      <c r="E24" s="120"/>
      <c r="F24" s="119">
        <f>F23-G23</f>
        <v>2</v>
      </c>
      <c r="G24" s="120"/>
      <c r="H24" s="121">
        <f>H23-I23</f>
        <v>3</v>
      </c>
      <c r="I24" s="122"/>
      <c r="J24" s="98"/>
      <c r="K24" s="99"/>
      <c r="L24" s="22"/>
      <c r="M24" s="22"/>
      <c r="N24" s="22"/>
      <c r="O24" s="22"/>
      <c r="P24" s="23"/>
      <c r="Q24" s="24" t="s">
        <v>78</v>
      </c>
      <c r="R24" s="24" t="s">
        <v>65</v>
      </c>
      <c r="S24" s="24" t="s">
        <v>79</v>
      </c>
      <c r="T24" s="24" t="s">
        <v>74</v>
      </c>
      <c r="U24" s="24" t="s">
        <v>75</v>
      </c>
      <c r="V24" s="24" t="s">
        <v>72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19770</v>
      </c>
      <c r="DH24" s="27"/>
      <c r="DI24" s="27"/>
      <c r="DJ24" s="28">
        <v>74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2023-08-21T03:49:45Z</cp:lastPrinted>
  <dcterms:created xsi:type="dcterms:W3CDTF">2020-08-31T08:55:27Z</dcterms:created>
  <dcterms:modified xsi:type="dcterms:W3CDTF">2023-08-21T03:50:50Z</dcterms:modified>
</cp:coreProperties>
</file>