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05" windowWidth="28695" windowHeight="12540"/>
  </bookViews>
  <sheets>
    <sheet name="Лист1" sheetId="1" r:id="rId1"/>
    <sheet name="Лист2" sheetId="2" r:id="rId2"/>
    <sheet name="Лист3" sheetId="3" r:id="rId3"/>
  </sheets>
  <calcPr calcId="124519" iterateDelta="1E-4"/>
</workbook>
</file>

<file path=xl/calcChain.xml><?xml version="1.0" encoding="utf-8"?>
<calcChain xmlns="http://schemas.openxmlformats.org/spreadsheetml/2006/main">
  <c r="G260" i="1"/>
  <c r="G259"/>
  <c r="N258"/>
  <c r="M258"/>
  <c r="L258"/>
  <c r="G258" s="1"/>
  <c r="K258"/>
  <c r="J258"/>
  <c r="I258"/>
  <c r="H258"/>
  <c r="G254" l="1"/>
  <c r="G253"/>
  <c r="N252"/>
  <c r="M252"/>
  <c r="L252"/>
  <c r="K252"/>
  <c r="J252"/>
  <c r="I252"/>
  <c r="H252"/>
  <c r="G252" s="1"/>
  <c r="N251"/>
  <c r="M251"/>
  <c r="L251"/>
  <c r="K251"/>
  <c r="J251"/>
  <c r="I251"/>
  <c r="H251"/>
  <c r="G251"/>
  <c r="N250"/>
  <c r="M250"/>
  <c r="L250"/>
  <c r="K250"/>
  <c r="J250"/>
  <c r="I250"/>
  <c r="H250"/>
  <c r="G250"/>
  <c r="N249"/>
  <c r="M249"/>
  <c r="L249"/>
  <c r="K249"/>
  <c r="J249"/>
  <c r="I249"/>
  <c r="H249"/>
  <c r="G248"/>
  <c r="G247"/>
  <c r="N246"/>
  <c r="M246"/>
  <c r="L246"/>
  <c r="K246"/>
  <c r="J246"/>
  <c r="I246"/>
  <c r="H246"/>
  <c r="G246" s="1"/>
  <c r="N245"/>
  <c r="M245"/>
  <c r="L245"/>
  <c r="K245"/>
  <c r="J245"/>
  <c r="I245"/>
  <c r="H245"/>
  <c r="G245"/>
  <c r="N244"/>
  <c r="M244"/>
  <c r="L244"/>
  <c r="K244"/>
  <c r="J244"/>
  <c r="I244"/>
  <c r="H244"/>
  <c r="G244"/>
  <c r="N243"/>
  <c r="M243"/>
  <c r="L243"/>
  <c r="K243"/>
  <c r="J243"/>
  <c r="I243"/>
  <c r="H243"/>
  <c r="G243"/>
  <c r="G242"/>
  <c r="G241"/>
  <c r="N240"/>
  <c r="M240"/>
  <c r="L240"/>
  <c r="K240"/>
  <c r="J240"/>
  <c r="I240"/>
  <c r="H240"/>
  <c r="G240"/>
  <c r="G239"/>
  <c r="G238"/>
  <c r="N237"/>
  <c r="M237"/>
  <c r="L237"/>
  <c r="K237"/>
  <c r="J237"/>
  <c r="I237"/>
  <c r="H237"/>
  <c r="G237"/>
  <c r="N236"/>
  <c r="M236"/>
  <c r="L236"/>
  <c r="K236"/>
  <c r="J236"/>
  <c r="I236"/>
  <c r="H236"/>
  <c r="G236"/>
  <c r="N235"/>
  <c r="M235"/>
  <c r="L235"/>
  <c r="K235"/>
  <c r="J235"/>
  <c r="I235"/>
  <c r="H235"/>
  <c r="G235"/>
  <c r="N234"/>
  <c r="M234"/>
  <c r="L234"/>
  <c r="K234"/>
  <c r="J234"/>
  <c r="I234"/>
  <c r="H234"/>
  <c r="G234"/>
  <c r="N231"/>
  <c r="M231"/>
  <c r="L231"/>
  <c r="K231"/>
  <c r="J231"/>
  <c r="I231"/>
  <c r="H231"/>
  <c r="G231"/>
  <c r="N230"/>
  <c r="M230"/>
  <c r="M228" s="1"/>
  <c r="L230"/>
  <c r="K230"/>
  <c r="K228" s="1"/>
  <c r="J230"/>
  <c r="I230"/>
  <c r="I228" s="1"/>
  <c r="H230"/>
  <c r="N229"/>
  <c r="N228" s="1"/>
  <c r="M229"/>
  <c r="L229"/>
  <c r="L228" s="1"/>
  <c r="K229"/>
  <c r="J229"/>
  <c r="J228" s="1"/>
  <c r="I229"/>
  <c r="H229"/>
  <c r="H228" s="1"/>
  <c r="G227"/>
  <c r="G226"/>
  <c r="N225"/>
  <c r="M225"/>
  <c r="L225"/>
  <c r="K225"/>
  <c r="J225"/>
  <c r="I225"/>
  <c r="H225"/>
  <c r="G225" s="1"/>
  <c r="J224"/>
  <c r="H224"/>
  <c r="J223"/>
  <c r="J222" s="1"/>
  <c r="H223"/>
  <c r="G223" s="1"/>
  <c r="N222"/>
  <c r="M222"/>
  <c r="L222"/>
  <c r="K222"/>
  <c r="I222"/>
  <c r="G221"/>
  <c r="G220"/>
  <c r="N219"/>
  <c r="M219"/>
  <c r="L219"/>
  <c r="K219"/>
  <c r="J219"/>
  <c r="I219"/>
  <c r="H219"/>
  <c r="G218"/>
  <c r="G217"/>
  <c r="N216"/>
  <c r="M216"/>
  <c r="L216"/>
  <c r="K216"/>
  <c r="J216"/>
  <c r="I216"/>
  <c r="H216"/>
  <c r="N215"/>
  <c r="M215"/>
  <c r="L215"/>
  <c r="K215"/>
  <c r="J215"/>
  <c r="J213" s="1"/>
  <c r="I215"/>
  <c r="H215"/>
  <c r="N214"/>
  <c r="M214"/>
  <c r="L214"/>
  <c r="K214"/>
  <c r="K213" s="1"/>
  <c r="J214"/>
  <c r="I214"/>
  <c r="I213" s="1"/>
  <c r="H214"/>
  <c r="M213"/>
  <c r="H213"/>
  <c r="G212"/>
  <c r="G211"/>
  <c r="N210"/>
  <c r="M210"/>
  <c r="L210"/>
  <c r="K210"/>
  <c r="J210"/>
  <c r="I210"/>
  <c r="H210"/>
  <c r="G210"/>
  <c r="G209"/>
  <c r="G208"/>
  <c r="N207"/>
  <c r="M207"/>
  <c r="L207"/>
  <c r="K207"/>
  <c r="J207"/>
  <c r="I207"/>
  <c r="H207"/>
  <c r="G207"/>
  <c r="G206"/>
  <c r="G205"/>
  <c r="N204"/>
  <c r="M204"/>
  <c r="L204"/>
  <c r="K204"/>
  <c r="J204"/>
  <c r="I204"/>
  <c r="H204"/>
  <c r="G204"/>
  <c r="H203"/>
  <c r="G203"/>
  <c r="H202"/>
  <c r="G202"/>
  <c r="N201"/>
  <c r="M201"/>
  <c r="L201"/>
  <c r="K201"/>
  <c r="J201"/>
  <c r="I201"/>
  <c r="H201"/>
  <c r="G201"/>
  <c r="G200"/>
  <c r="G199"/>
  <c r="N198"/>
  <c r="M198"/>
  <c r="L198"/>
  <c r="K198"/>
  <c r="J198"/>
  <c r="I198"/>
  <c r="H198"/>
  <c r="G197"/>
  <c r="G196"/>
  <c r="N195"/>
  <c r="M195"/>
  <c r="L195"/>
  <c r="K195"/>
  <c r="J195"/>
  <c r="I195"/>
  <c r="H195"/>
  <c r="G194"/>
  <c r="G193"/>
  <c r="N192"/>
  <c r="M192"/>
  <c r="L192"/>
  <c r="K192"/>
  <c r="J192"/>
  <c r="I192"/>
  <c r="H192"/>
  <c r="G191"/>
  <c r="G190"/>
  <c r="N189"/>
  <c r="M189"/>
  <c r="L189"/>
  <c r="K189"/>
  <c r="J189"/>
  <c r="I189"/>
  <c r="H189"/>
  <c r="G189" s="1"/>
  <c r="N188"/>
  <c r="M188"/>
  <c r="L188"/>
  <c r="K188"/>
  <c r="J188"/>
  <c r="I188"/>
  <c r="H188"/>
  <c r="N187"/>
  <c r="M187"/>
  <c r="L187"/>
  <c r="K187"/>
  <c r="K186" s="1"/>
  <c r="J187"/>
  <c r="I187"/>
  <c r="H187"/>
  <c r="M186"/>
  <c r="I186"/>
  <c r="G185"/>
  <c r="G184"/>
  <c r="N183"/>
  <c r="M183"/>
  <c r="L183"/>
  <c r="K183"/>
  <c r="J183"/>
  <c r="I183"/>
  <c r="H183"/>
  <c r="N182"/>
  <c r="M182"/>
  <c r="L182"/>
  <c r="K182"/>
  <c r="J182"/>
  <c r="I182"/>
  <c r="H182"/>
  <c r="N181"/>
  <c r="M181"/>
  <c r="L181"/>
  <c r="K181"/>
  <c r="J181"/>
  <c r="I181"/>
  <c r="H181"/>
  <c r="I180"/>
  <c r="G179"/>
  <c r="G178"/>
  <c r="N177"/>
  <c r="M177"/>
  <c r="L177"/>
  <c r="K177"/>
  <c r="J177"/>
  <c r="I177"/>
  <c r="H177"/>
  <c r="N176"/>
  <c r="M176"/>
  <c r="L176"/>
  <c r="K176"/>
  <c r="J176"/>
  <c r="I176"/>
  <c r="H176"/>
  <c r="N175"/>
  <c r="M175"/>
  <c r="L175"/>
  <c r="K175"/>
  <c r="K174" s="1"/>
  <c r="J175"/>
  <c r="I175"/>
  <c r="I174" s="1"/>
  <c r="H175"/>
  <c r="M174"/>
  <c r="G173"/>
  <c r="G172"/>
  <c r="N171"/>
  <c r="M171"/>
  <c r="L171"/>
  <c r="K171"/>
  <c r="J171"/>
  <c r="I171"/>
  <c r="H171"/>
  <c r="G170"/>
  <c r="G169"/>
  <c r="N168"/>
  <c r="M168"/>
  <c r="L168"/>
  <c r="K168"/>
  <c r="J168"/>
  <c r="I168"/>
  <c r="H168"/>
  <c r="G167"/>
  <c r="G166"/>
  <c r="N165"/>
  <c r="M165"/>
  <c r="L165"/>
  <c r="K165"/>
  <c r="J165"/>
  <c r="I165"/>
  <c r="H165"/>
  <c r="G165" s="1"/>
  <c r="G164"/>
  <c r="G163"/>
  <c r="N162"/>
  <c r="M162"/>
  <c r="L162"/>
  <c r="K162"/>
  <c r="J162"/>
  <c r="I162"/>
  <c r="H162"/>
  <c r="G161"/>
  <c r="G160"/>
  <c r="N159"/>
  <c r="M159"/>
  <c r="L159"/>
  <c r="K159"/>
  <c r="J159"/>
  <c r="I159"/>
  <c r="H159"/>
  <c r="G159" s="1"/>
  <c r="N158"/>
  <c r="M158"/>
  <c r="M156" s="1"/>
  <c r="L158"/>
  <c r="K158"/>
  <c r="J158"/>
  <c r="I158"/>
  <c r="H158"/>
  <c r="N157"/>
  <c r="M157"/>
  <c r="L157"/>
  <c r="K157"/>
  <c r="J157"/>
  <c r="I157"/>
  <c r="H157"/>
  <c r="H156"/>
  <c r="G155"/>
  <c r="G154"/>
  <c r="N153"/>
  <c r="M153"/>
  <c r="L153"/>
  <c r="K153"/>
  <c r="J153"/>
  <c r="I153"/>
  <c r="H153"/>
  <c r="G152"/>
  <c r="G151"/>
  <c r="N150"/>
  <c r="M150"/>
  <c r="L150"/>
  <c r="K150"/>
  <c r="J150"/>
  <c r="I150"/>
  <c r="H150"/>
  <c r="G150" s="1"/>
  <c r="G149"/>
  <c r="G148"/>
  <c r="N147"/>
  <c r="M147"/>
  <c r="L147"/>
  <c r="K147"/>
  <c r="J147"/>
  <c r="I147"/>
  <c r="H147"/>
  <c r="G146"/>
  <c r="G145"/>
  <c r="N144"/>
  <c r="M144"/>
  <c r="L144"/>
  <c r="K144"/>
  <c r="J144"/>
  <c r="I144"/>
  <c r="H144"/>
  <c r="G143"/>
  <c r="G142"/>
  <c r="N141"/>
  <c r="M141"/>
  <c r="L141"/>
  <c r="K141"/>
  <c r="J141"/>
  <c r="I141"/>
  <c r="H141"/>
  <c r="G140"/>
  <c r="G139"/>
  <c r="N138"/>
  <c r="M138"/>
  <c r="L138"/>
  <c r="K138"/>
  <c r="J138"/>
  <c r="I138"/>
  <c r="H138"/>
  <c r="G138" s="1"/>
  <c r="G137"/>
  <c r="G136"/>
  <c r="N135"/>
  <c r="M135"/>
  <c r="L135"/>
  <c r="K135"/>
  <c r="J135"/>
  <c r="I135"/>
  <c r="H135"/>
  <c r="G135" s="1"/>
  <c r="N134"/>
  <c r="M134"/>
  <c r="L134"/>
  <c r="L132" s="1"/>
  <c r="K134"/>
  <c r="J134"/>
  <c r="I134"/>
  <c r="H134"/>
  <c r="G134" s="1"/>
  <c r="N133"/>
  <c r="M133"/>
  <c r="M132" s="1"/>
  <c r="L133"/>
  <c r="K133"/>
  <c r="K132" s="1"/>
  <c r="J133"/>
  <c r="I133"/>
  <c r="I132" s="1"/>
  <c r="H133"/>
  <c r="N132"/>
  <c r="J132"/>
  <c r="G131"/>
  <c r="G130"/>
  <c r="N129"/>
  <c r="M129"/>
  <c r="L129"/>
  <c r="K129"/>
  <c r="J129"/>
  <c r="I129"/>
  <c r="H129"/>
  <c r="G129"/>
  <c r="N128"/>
  <c r="M128"/>
  <c r="L128"/>
  <c r="K128"/>
  <c r="J128"/>
  <c r="I128"/>
  <c r="H128"/>
  <c r="G128"/>
  <c r="N127"/>
  <c r="M127"/>
  <c r="L127"/>
  <c r="K127"/>
  <c r="J127"/>
  <c r="I127"/>
  <c r="H127"/>
  <c r="G127"/>
  <c r="N126"/>
  <c r="M126"/>
  <c r="L126"/>
  <c r="K126"/>
  <c r="J126"/>
  <c r="I126"/>
  <c r="H126"/>
  <c r="G126" s="1"/>
  <c r="G125"/>
  <c r="G124"/>
  <c r="N123"/>
  <c r="M123"/>
  <c r="L123"/>
  <c r="K123"/>
  <c r="J123"/>
  <c r="I123"/>
  <c r="H123"/>
  <c r="G123" s="1"/>
  <c r="G122"/>
  <c r="G121"/>
  <c r="N120"/>
  <c r="M120"/>
  <c r="L120"/>
  <c r="K120"/>
  <c r="J120"/>
  <c r="I120"/>
  <c r="H120"/>
  <c r="G120" s="1"/>
  <c r="N119"/>
  <c r="M119"/>
  <c r="L119"/>
  <c r="K119"/>
  <c r="J119"/>
  <c r="I119"/>
  <c r="H119"/>
  <c r="N118"/>
  <c r="M118"/>
  <c r="L118"/>
  <c r="K118"/>
  <c r="J118"/>
  <c r="I118"/>
  <c r="H118"/>
  <c r="G118" s="1"/>
  <c r="N117"/>
  <c r="M117"/>
  <c r="L117"/>
  <c r="K117"/>
  <c r="J117"/>
  <c r="I117"/>
  <c r="H117"/>
  <c r="G117" s="1"/>
  <c r="G116"/>
  <c r="G115"/>
  <c r="N114"/>
  <c r="M114"/>
  <c r="L114"/>
  <c r="K114"/>
  <c r="J114"/>
  <c r="I114"/>
  <c r="H114"/>
  <c r="G114" s="1"/>
  <c r="G113"/>
  <c r="G112"/>
  <c r="N111"/>
  <c r="M111"/>
  <c r="L111"/>
  <c r="K111"/>
  <c r="J111"/>
  <c r="I111"/>
  <c r="H111"/>
  <c r="G111" s="1"/>
  <c r="N110"/>
  <c r="M110"/>
  <c r="L110"/>
  <c r="K110"/>
  <c r="J110"/>
  <c r="I110"/>
  <c r="H110"/>
  <c r="G110" s="1"/>
  <c r="N109"/>
  <c r="M109"/>
  <c r="L109"/>
  <c r="K109"/>
  <c r="J109"/>
  <c r="I109"/>
  <c r="H109"/>
  <c r="G109" s="1"/>
  <c r="N108"/>
  <c r="M108"/>
  <c r="L108"/>
  <c r="K108"/>
  <c r="J108"/>
  <c r="I108"/>
  <c r="H108"/>
  <c r="G108" s="1"/>
  <c r="G107"/>
  <c r="G106"/>
  <c r="N105"/>
  <c r="M105"/>
  <c r="L105"/>
  <c r="K105"/>
  <c r="J105"/>
  <c r="I105"/>
  <c r="H105"/>
  <c r="G104"/>
  <c r="G103"/>
  <c r="N102"/>
  <c r="M102"/>
  <c r="L102"/>
  <c r="K102"/>
  <c r="J102"/>
  <c r="I102"/>
  <c r="H102"/>
  <c r="G102" s="1"/>
  <c r="G101"/>
  <c r="G100"/>
  <c r="N99"/>
  <c r="M99"/>
  <c r="L99"/>
  <c r="K99"/>
  <c r="J99"/>
  <c r="I99"/>
  <c r="H99"/>
  <c r="G98"/>
  <c r="G97"/>
  <c r="N96"/>
  <c r="M96"/>
  <c r="L96"/>
  <c r="K96"/>
  <c r="J96"/>
  <c r="I96"/>
  <c r="H96"/>
  <c r="G96" s="1"/>
  <c r="G95"/>
  <c r="G94"/>
  <c r="N93"/>
  <c r="M93"/>
  <c r="L93"/>
  <c r="K93"/>
  <c r="J93"/>
  <c r="I93"/>
  <c r="H93"/>
  <c r="G93" s="1"/>
  <c r="G92"/>
  <c r="G91"/>
  <c r="N90"/>
  <c r="M90"/>
  <c r="L90"/>
  <c r="K90"/>
  <c r="J90"/>
  <c r="I90"/>
  <c r="H90"/>
  <c r="G90" s="1"/>
  <c r="G89"/>
  <c r="G88"/>
  <c r="N87"/>
  <c r="M87"/>
  <c r="L87"/>
  <c r="K87"/>
  <c r="J87"/>
  <c r="I87"/>
  <c r="H87"/>
  <c r="G87" s="1"/>
  <c r="G86"/>
  <c r="G85"/>
  <c r="N84"/>
  <c r="M84"/>
  <c r="L84"/>
  <c r="K84"/>
  <c r="J84"/>
  <c r="I84"/>
  <c r="H84"/>
  <c r="G84"/>
  <c r="G83"/>
  <c r="G82"/>
  <c r="N81"/>
  <c r="M81"/>
  <c r="L81"/>
  <c r="K81"/>
  <c r="J81"/>
  <c r="I81"/>
  <c r="H81"/>
  <c r="G81"/>
  <c r="G80"/>
  <c r="G79"/>
  <c r="N78"/>
  <c r="M78"/>
  <c r="L78"/>
  <c r="K78"/>
  <c r="J78"/>
  <c r="I78"/>
  <c r="H78"/>
  <c r="G78"/>
  <c r="G77"/>
  <c r="G76"/>
  <c r="N75"/>
  <c r="M75"/>
  <c r="L75"/>
  <c r="K75"/>
  <c r="J75"/>
  <c r="I75"/>
  <c r="H75"/>
  <c r="G75"/>
  <c r="G74"/>
  <c r="G73"/>
  <c r="N72"/>
  <c r="M72"/>
  <c r="L72"/>
  <c r="K72"/>
  <c r="J72"/>
  <c r="I72"/>
  <c r="H72"/>
  <c r="G71"/>
  <c r="G70"/>
  <c r="N69"/>
  <c r="M69"/>
  <c r="L69"/>
  <c r="K69"/>
  <c r="J69"/>
  <c r="I69"/>
  <c r="H69"/>
  <c r="G68"/>
  <c r="G67"/>
  <c r="N66"/>
  <c r="M66"/>
  <c r="L66"/>
  <c r="K66"/>
  <c r="J66"/>
  <c r="I66"/>
  <c r="H66"/>
  <c r="G65"/>
  <c r="G64"/>
  <c r="N63"/>
  <c r="M63"/>
  <c r="L63"/>
  <c r="K63"/>
  <c r="J63"/>
  <c r="I63"/>
  <c r="H63"/>
  <c r="G63" s="1"/>
  <c r="G62"/>
  <c r="G61"/>
  <c r="N60"/>
  <c r="M60"/>
  <c r="L60"/>
  <c r="K60"/>
  <c r="J60"/>
  <c r="I60"/>
  <c r="H60"/>
  <c r="G59"/>
  <c r="G58"/>
  <c r="N57"/>
  <c r="M57"/>
  <c r="L57"/>
  <c r="K57"/>
  <c r="J57"/>
  <c r="I57"/>
  <c r="H57"/>
  <c r="G57" s="1"/>
  <c r="G56"/>
  <c r="G55"/>
  <c r="N54"/>
  <c r="M54"/>
  <c r="L54"/>
  <c r="K54"/>
  <c r="J54"/>
  <c r="I54"/>
  <c r="H54"/>
  <c r="G53"/>
  <c r="G52"/>
  <c r="N51"/>
  <c r="M51"/>
  <c r="L51"/>
  <c r="K51"/>
  <c r="J51"/>
  <c r="I51"/>
  <c r="H51"/>
  <c r="G51" s="1"/>
  <c r="G50"/>
  <c r="G49"/>
  <c r="N48"/>
  <c r="M48"/>
  <c r="L48"/>
  <c r="K48"/>
  <c r="J48"/>
  <c r="I48"/>
  <c r="H48"/>
  <c r="G47"/>
  <c r="G46"/>
  <c r="N45"/>
  <c r="M45"/>
  <c r="L45"/>
  <c r="K45"/>
  <c r="J45"/>
  <c r="I45"/>
  <c r="H45"/>
  <c r="N44"/>
  <c r="M44"/>
  <c r="L44"/>
  <c r="K44"/>
  <c r="J44"/>
  <c r="I44"/>
  <c r="H44"/>
  <c r="N43"/>
  <c r="M43"/>
  <c r="L43"/>
  <c r="K43"/>
  <c r="J43"/>
  <c r="I43"/>
  <c r="H43"/>
  <c r="K42"/>
  <c r="G38"/>
  <c r="G37"/>
  <c r="N36"/>
  <c r="M36"/>
  <c r="L36"/>
  <c r="K36"/>
  <c r="J36"/>
  <c r="I36"/>
  <c r="H36"/>
  <c r="G35"/>
  <c r="G34"/>
  <c r="N33"/>
  <c r="M33"/>
  <c r="L33"/>
  <c r="K33"/>
  <c r="J33"/>
  <c r="I33"/>
  <c r="H33"/>
  <c r="G32"/>
  <c r="G31"/>
  <c r="H30"/>
  <c r="G30" s="1"/>
  <c r="G29"/>
  <c r="G28"/>
  <c r="N27"/>
  <c r="M27"/>
  <c r="L27"/>
  <c r="K27"/>
  <c r="J27"/>
  <c r="I27"/>
  <c r="H27"/>
  <c r="G26"/>
  <c r="G25"/>
  <c r="N24"/>
  <c r="M24"/>
  <c r="L24"/>
  <c r="K24"/>
  <c r="J24"/>
  <c r="I24"/>
  <c r="H24"/>
  <c r="G23"/>
  <c r="G22"/>
  <c r="N21"/>
  <c r="M21"/>
  <c r="L21"/>
  <c r="K21"/>
  <c r="J21"/>
  <c r="I21"/>
  <c r="H21"/>
  <c r="G20"/>
  <c r="G19"/>
  <c r="N18"/>
  <c r="M18"/>
  <c r="L18"/>
  <c r="K18"/>
  <c r="J18"/>
  <c r="I18"/>
  <c r="H18"/>
  <c r="N17"/>
  <c r="M17"/>
  <c r="L17"/>
  <c r="K17"/>
  <c r="J17"/>
  <c r="I17"/>
  <c r="H17"/>
  <c r="N16"/>
  <c r="M16"/>
  <c r="L16"/>
  <c r="K16"/>
  <c r="J16"/>
  <c r="I16"/>
  <c r="H16"/>
  <c r="M15"/>
  <c r="J15"/>
  <c r="G119" l="1"/>
  <c r="G99"/>
  <c r="G105"/>
  <c r="H42"/>
  <c r="J42"/>
  <c r="L42"/>
  <c r="N42"/>
  <c r="M42"/>
  <c r="G187"/>
  <c r="J186"/>
  <c r="L186"/>
  <c r="N186"/>
  <c r="G195"/>
  <c r="H132"/>
  <c r="K156"/>
  <c r="G162"/>
  <c r="G168"/>
  <c r="H180"/>
  <c r="G180" s="1"/>
  <c r="J180"/>
  <c r="L180"/>
  <c r="N180"/>
  <c r="G132"/>
  <c r="H257"/>
  <c r="J257"/>
  <c r="L257"/>
  <c r="N257"/>
  <c r="G133"/>
  <c r="G157"/>
  <c r="J156"/>
  <c r="L156"/>
  <c r="N156"/>
  <c r="I156"/>
  <c r="G156" s="1"/>
  <c r="G171"/>
  <c r="G175"/>
  <c r="J174"/>
  <c r="L174"/>
  <c r="N174"/>
  <c r="H174"/>
  <c r="K180"/>
  <c r="M180"/>
  <c r="G182"/>
  <c r="G144"/>
  <c r="I256"/>
  <c r="K256"/>
  <c r="M256"/>
  <c r="H256"/>
  <c r="J256"/>
  <c r="L256"/>
  <c r="N256"/>
  <c r="I257"/>
  <c r="K257"/>
  <c r="M257"/>
  <c r="I42"/>
  <c r="G42" s="1"/>
  <c r="G66"/>
  <c r="H15"/>
  <c r="L15"/>
  <c r="N15"/>
  <c r="G24"/>
  <c r="G33"/>
  <c r="G44"/>
  <c r="G48"/>
  <c r="G54"/>
  <c r="G141"/>
  <c r="G147"/>
  <c r="G177"/>
  <c r="G183"/>
  <c r="G214"/>
  <c r="L213"/>
  <c r="N213"/>
  <c r="G216"/>
  <c r="G18"/>
  <c r="G60"/>
  <c r="G176"/>
  <c r="H186"/>
  <c r="G186" s="1"/>
  <c r="G188"/>
  <c r="G192"/>
  <c r="G198"/>
  <c r="G215"/>
  <c r="G219"/>
  <c r="G36"/>
  <c r="G43"/>
  <c r="G45"/>
  <c r="G153"/>
  <c r="G158"/>
  <c r="G181"/>
  <c r="G249"/>
  <c r="I15"/>
  <c r="K15"/>
  <c r="G21"/>
  <c r="G27"/>
  <c r="G69"/>
  <c r="G228"/>
  <c r="G72"/>
  <c r="G224"/>
  <c r="K255"/>
  <c r="G16"/>
  <c r="H222"/>
  <c r="G222" s="1"/>
  <c r="G17"/>
  <c r="G213" l="1"/>
  <c r="G256"/>
  <c r="N255"/>
  <c r="J255"/>
  <c r="H255"/>
  <c r="G257"/>
  <c r="M255"/>
  <c r="I255"/>
  <c r="L255"/>
  <c r="G174"/>
  <c r="G15"/>
  <c r="G255" l="1"/>
</calcChain>
</file>

<file path=xl/sharedStrings.xml><?xml version="1.0" encoding="utf-8"?>
<sst xmlns="http://schemas.openxmlformats.org/spreadsheetml/2006/main" count="1106" uniqueCount="209">
  <si>
    <t>Задача 1 муниципальной программы: Обеспечение населения Большереченского муниципального района Омской области качественным образованием современного уровня</t>
  </si>
  <si>
    <t>х</t>
  </si>
  <si>
    <t>Подпрограмма: «Развитие системы образования Большереченского муниципального района Омской области»</t>
  </si>
  <si>
    <t>Комитет по образованию Администрации Большереченского муниципального района Омской области (далее - Комитет по образованию)</t>
  </si>
  <si>
    <r>
      <t>Основное мероприятие1.</t>
    </r>
    <r>
      <rPr>
        <sz val="8"/>
        <color indexed="8"/>
        <rFont val="Times New Roman"/>
        <family val="1"/>
        <charset val="204"/>
      </rPr>
      <t xml:space="preserve"> Развитие системы дошкольного образования в Большереченском муниципальном районе Омской области</t>
    </r>
  </si>
  <si>
    <t xml:space="preserve">Комитет по образованию </t>
  </si>
  <si>
    <t>Всего, из них расходы за счет:</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</si>
  <si>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</si>
  <si>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</si>
  <si>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Мероприятие 1.1.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 (в части дошкольного образования  в муниципальных дошкольных образовательных организациях)</t>
  </si>
  <si>
    <t>Доля образовательных организаций, отвечающих нормам СанПиНа</t>
  </si>
  <si>
    <t>%</t>
  </si>
  <si>
    <t>1. Налоговых и неналоговых доходов, поступлений нецелевого характера из муниципального бюджета</t>
  </si>
  <si>
    <t>Мероприятие 1.2. Создание условий для функционирования образовательных организаций, реализующих основную общеобразовательную программу дошкольного образования.</t>
  </si>
  <si>
    <t xml:space="preserve">Доля детей в возрасте от 1,5 до 7 лет охваченных дошкольным образованием </t>
  </si>
  <si>
    <t>Мероприятие 1.3. Компенсация затрат родителей (законных представителей) на содержание ребенка (детей) (присмотр и уход за ребенком (детьми)) вмуниципальных образовательных организациях, реализующих основную образовательную программу дошкольного образования</t>
  </si>
  <si>
    <t xml:space="preserve"> Доля родителей (законных представителей) получивших компенсацию на содержание ребенка (детей) (присмотр и уход за ребенком (детьми)) вмуниципальных образовательных организациях, реализующих основную образовательную программу дошкольного образования</t>
  </si>
  <si>
    <t>Мероприятие 1.4. Специальная оценка труда муниципальных организаций, реализующих основную общеобразовательную программу дошкольного образования</t>
  </si>
  <si>
    <t>Доля образовательных организаций, прошедших специальную оценку труда</t>
  </si>
  <si>
    <t>Мероприятие 1.5.
Реконструкция системы теплоснабжения с переводом на электрическое отопление "Большереченский детский сад" корпус №4, расположенного по адресу р.п. Большеречье, ул. ,Иртышская, 1Б</t>
  </si>
  <si>
    <t>Количество корпусов дошкольных учреждений в р.п. Большеречье, переведенных на электроотопление</t>
  </si>
  <si>
    <t>единиц</t>
  </si>
  <si>
    <t>9.1</t>
  </si>
  <si>
    <t>Мероприятие 1.6. Организация питания детей в дошкольных группах при образовательных организациях, реализующих основную общеобразовательную программу дошкольного образования</t>
  </si>
  <si>
    <t>Доля детей в возрасте от 1,5 до 7 лет охваченных  питанием в  дошкольных учреждениях</t>
  </si>
  <si>
    <t>9.2</t>
  </si>
  <si>
    <t>Мероприятие 1.7.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</si>
  <si>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муниципального района,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муниципального района</t>
  </si>
  <si>
    <t>9.3</t>
  </si>
  <si>
    <t>Мероприятие 1.8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</si>
  <si>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Доля муниципальных образовательных организаций Большереченского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Большереченского муниципального района Омской области</t>
  </si>
  <si>
    <r>
      <t xml:space="preserve">Основное мероприятие 2. </t>
    </r>
    <r>
      <rPr>
        <sz val="8"/>
        <color indexed="8"/>
        <rFont val="Times New Roman"/>
        <family val="1"/>
        <charset val="204"/>
      </rPr>
      <t>Развитие начального общего, основного общего, среднего общего, дополнительного образования в общеобразовательных организациях Большереченского муниципального района Омской области</t>
    </r>
  </si>
  <si>
    <t xml:space="preserve">Мероприятие 2.1. Создание условий для функционирования образовательных организаций реализующих основную общеобразовательную программу и программу дополнительного образования. </t>
  </si>
  <si>
    <t>Мероприятие 2.2.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 (в части начального общего, основного общего, среднего общего образования в муниципальных общеобразовательных организациях в городской местности)</t>
  </si>
  <si>
    <t>Мероприятие 2.3.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организациях посредством предоставления субвенций местныь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 (в части начального общего, основного общего, среднего общего образования в муниципальных общеобразовательных организациях в сельской местности)</t>
  </si>
  <si>
    <t>Мероприятие 2.4.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организациях посредством предоставления субвенций местныь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 (в части дополнительного образования детей в муниципальных общеобразовательных организациях)</t>
  </si>
  <si>
    <t>Мероприятие 2.5. Обеспечение организации горячего питания обучающихся в муниципальных образовательных организациях общего образования (обеспечение готовой к употреблению пищевой продукцией)</t>
  </si>
  <si>
    <t>Доля обучающихся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Большереченского муниципального района Омской области</t>
  </si>
  <si>
    <t>Мероприятие 2.6. Специальная оценка труда муниципальных организаций, реализующих основную общеобразовательную программу начального общего, оновного общего, среднего общего и дополнительного образования</t>
  </si>
  <si>
    <t>16.1</t>
  </si>
  <si>
    <t>Мероприятие 2.7.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</si>
  <si>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16.2</t>
  </si>
  <si>
    <t xml:space="preserve">Мероприятие 2.8.  
Материально-техническое оснащение муниципальных
образовательных организаций
</t>
  </si>
  <si>
    <t>"Доля муниципальных образовательных организаций, в которых проведены мероприятия по материально - техническому оснащению за счет средств субсидии на материально-техническое оснащение муниципальных
образовательных организаций, предоставленных муниципальным образованиям Омской области, в общем количестве муниципальных образовательных организаций"</t>
  </si>
  <si>
    <t>16.3</t>
  </si>
  <si>
    <t>Мероприятие 2.9.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</si>
  <si>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Обеспечение выплат ежемесячного денежного вознаграждения за классное руководство педагогическими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</si>
  <si>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16.4</t>
  </si>
  <si>
    <t>Мероприятие 2.10.  Организация питания детей  в группах кратковременного пребывания</t>
  </si>
  <si>
    <t>Доля обучающихся в группах кратковременного пребывания, получающих питание</t>
  </si>
  <si>
    <t>16.5</t>
  </si>
  <si>
    <t>Мероприятие 2.11.  Организация питания детей  с ОВЗ и (или) инвалидностью.</t>
  </si>
  <si>
    <t>Доля обучающихся детей с ОВЗ и(или) инвалидностью, получающих питание</t>
  </si>
  <si>
    <t>16.6</t>
  </si>
  <si>
    <t>Мероприятие 2.12.  Организация питания детей  , находящихся на ежедневном подвозе к месту обучения.</t>
  </si>
  <si>
    <t xml:space="preserve">Доля обучающихся детей, находящихся на ежедневном подвозе к месту обучения, получающих питание  </t>
  </si>
  <si>
    <t>16.7</t>
  </si>
  <si>
    <t>Мероприятие 2.13. Ежемесячная надбавка за интенсивность и напряженность труда водителям автомобилей общеобразовательных учреждений Большереченского муниципального района Омской области</t>
  </si>
  <si>
    <t>Доля водителей автомобилей, получающих надбавку</t>
  </si>
  <si>
    <t>16.8</t>
  </si>
  <si>
    <t>Мероприятие 2.14. Ремонт зданий, установка систем и оборудования пожарной и общей безопасности в муниципальных образовательных организациях</t>
  </si>
  <si>
    <t>Доля муниципальных образовательных организаций Большереченского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субсидии на ремонт зданий, установку систем и оборудования пожарной и общей безопасности в муниципальных образовательных организациях, предоставленной Большереченскому муниципальному району Омской области, в общем количестве муниципальных образовательных организаций Большереченского муниципального района Омской области, которым предоставлены средства указанных субсидий на соответствующие цели</t>
  </si>
  <si>
    <t>16.9</t>
  </si>
  <si>
    <t>Мероприятие 2.15. Материально-техническое оснащение муниципальных образовательных организаций</t>
  </si>
  <si>
    <t>Доля муниципальных образовательных организаций Большереченского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Большереченскому муниципальному району Омской области, в общем количестве муниципальных образовательных организаций Большереченского района, которым предоставлены средства указанных субсидий на соответствующие цели</t>
  </si>
  <si>
    <t>Мероприятие 2.16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</si>
  <si>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Большереченского муниципального района Омской области, которым предоставлены средства указанной субсидии на соответствующие цели</t>
  </si>
  <si>
    <t>16.10</t>
  </si>
  <si>
    <t xml:space="preserve">Мероприятие 2.17  Ремонт кровли мембранным покрытием муниципальных общеобразовательных организаций </t>
  </si>
  <si>
    <t>Кровли муниципальных общеобразовательных организаций муниципального района подлежащие ремонту</t>
  </si>
  <si>
    <t>школа</t>
  </si>
  <si>
    <t>МБОУ Старокарасукская СОШ</t>
  </si>
  <si>
    <t>МБОУ Красноярская СОШ; МБОУ Новологиновская СОШ</t>
  </si>
  <si>
    <t>МБОУ Уленкульская СОШ; МБОУ Почекуевская СОШ</t>
  </si>
  <si>
    <t>МБОУ Шипицынсая СОШ</t>
  </si>
  <si>
    <t>16.11</t>
  </si>
  <si>
    <t>Мероприятие 2.18. Мероприятия, посвященные празднованию Дня Учителя</t>
  </si>
  <si>
    <t>16.12</t>
  </si>
  <si>
    <t>16.13</t>
  </si>
  <si>
    <t>Мероприятие 2.19.        Обеспечение безопасных условий использования зданий (сооружений) и территорий муниципальных образовательных организаций муниципальных районов Омской области</t>
  </si>
  <si>
    <t>Доля муниципальных образовательных организаций муниципального образования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муниципальных районов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</si>
  <si>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16.14</t>
  </si>
  <si>
    <t>Мероприятие 2.20.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</si>
  <si>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</si>
  <si>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16.15</t>
  </si>
  <si>
    <t>Мероприятие 2.21.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</si>
  <si>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r>
      <t xml:space="preserve">Основное мероприятие 3. </t>
    </r>
    <r>
      <rPr>
        <sz val="8"/>
        <color indexed="8"/>
        <rFont val="Times New Roman"/>
        <family val="1"/>
        <charset val="204"/>
      </rPr>
      <t>Совершешенствование системы работы с одаренными детьми и молодежью</t>
    </r>
  </si>
  <si>
    <t>Мероприятие 3.1. Поощрение одаренных и талантливых обучающихся. Выплата районной стипендии</t>
  </si>
  <si>
    <t>Количество обучающихся получивших районную стипендию</t>
  </si>
  <si>
    <t>Человек</t>
  </si>
  <si>
    <t>Мероприятие 3.2.
Организация и проведение  районных, региональных, всероссийских мероприятий интеллектуальной, творческой, физкультурно - спортивной  направленности с обучающимися образовательных учреждений</t>
  </si>
  <si>
    <t xml:space="preserve">1. Налоговых и неналоговых доходов, поступлений нецелевого характера </t>
  </si>
  <si>
    <r>
      <t xml:space="preserve">Основное мероприятие 4. </t>
    </r>
    <r>
      <rPr>
        <sz val="8"/>
        <color indexed="8"/>
        <rFont val="Times New Roman"/>
        <family val="1"/>
        <charset val="204"/>
      </rPr>
      <t xml:space="preserve">Организация и проведение муниципального конкурса руководителей образовательных учреждений Большереченского муниципального района Омской области на лучшую подготовку образовательных учреждений к новому учебному году
</t>
    </r>
  </si>
  <si>
    <t xml:space="preserve">Мероприятие 4.1. Организация и проведение муниципального конкурса руководителей дошкольных образовательных учреждений Большереченского муниципального района Омской области на лучшую подготовку  дошкольных образовательных учреждений к новому учебному году
</t>
  </si>
  <si>
    <t xml:space="preserve">Мероприятие 4.2. Организация и проведение муниципального конкурса руководителей  общеобразовательных учреждений Большереченского муниципального района Омской области на лучшую подготовку  общеобразовательных учреждений к новому учебному году
</t>
  </si>
  <si>
    <r>
      <t xml:space="preserve">Основное мероприятие 5. </t>
    </r>
    <r>
      <rPr>
        <sz val="8"/>
        <color indexed="8"/>
        <rFont val="Times New Roman"/>
        <family val="1"/>
        <charset val="204"/>
      </rPr>
      <t>Организация летнего отдыха и оздоровления обучающихся Большереченского муниципального района Омской области</t>
    </r>
  </si>
  <si>
    <t xml:space="preserve">Мероприятие 5.1. Организация и осуществление мероприятий по работе с детьми и молодежью в каникулярное время
. </t>
  </si>
  <si>
    <t>Количество детей Омской области в возрасте от 6 до 18 лет, проживающих на территории соответствующего муниципального образования Омской области, направленных в организации отдыха детей и их оздоровления за счет средств областного бюджета в форме субсидий</t>
  </si>
  <si>
    <t xml:space="preserve"> "Доля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субсидий местным бюджетам, от общей численности детей в возрасте от 6 до 18 лет, проживающих на территории Омской области"</t>
  </si>
  <si>
    <r>
      <t xml:space="preserve">Основное мероприятие 6. </t>
    </r>
    <r>
      <rPr>
        <sz val="8"/>
        <color indexed="8"/>
        <rFont val="Times New Roman"/>
        <family val="1"/>
        <charset val="204"/>
      </rPr>
      <t>Материально-техническое и организационное обеспечение деятельности Комитета по образованиюБольшереченского  муниципального района Омской облаксти и МКУ "Центр финансово - экономическогои хозяйственного обеспечения учреждений  в сфере образования"</t>
    </r>
  </si>
  <si>
    <t>Мероприятие 6.1. Исполнение функций органа местного самоуправления Большереченского района</t>
  </si>
  <si>
    <t>Количество обслуживаемых образовательных организаций</t>
  </si>
  <si>
    <t>Единиц</t>
  </si>
  <si>
    <t>Мероприятие 6.2.  Осуществление функций Центра финансово - экономического и хозяйственного обеспечения учреждений в сфере образования</t>
  </si>
  <si>
    <t xml:space="preserve">Мероприятие 6.3.
Обеспечение организации  дополнительного образования детей в муниципальных организациях дополнительного образования, осуществления финансово – экономического, хозяйственного, учебно – методического, информационно  - кадрового сопровождения муниципальных образовательных организаций
</t>
  </si>
  <si>
    <t xml:space="preserve">Мероприятие 6.4. Организация проведения общественных работ
. </t>
  </si>
  <si>
    <t>Доля работников на общественных работах</t>
  </si>
  <si>
    <t>Мероприятие 6.5. Специальная оценка труда муниципальных организаций.</t>
  </si>
  <si>
    <t>30.1</t>
  </si>
  <si>
    <t>Мероприятие 6.6. Выплата муниципальной стипендии студентам, обучающимся в Федеральных Государственных бюджетных образовательных учреждениях высшего профессионального образования города Омска по направлению подготовки "Образование и педагогика", заключивших договор о целевом обучении.</t>
  </si>
  <si>
    <t>Количество человек, получивших целевое направление</t>
  </si>
  <si>
    <t>30.2</t>
  </si>
  <si>
    <t>Мероприятие 6.7. Поощрение муниципальной управленческой команды Омской области за достижение Омской областью значений (уровней) показателей для оценки эффективности деятельности, установленных постановлением Правительства Российской Федерации от 8 июня 2021 года № 873 "О поощрении субъектов Российской Федерации за достижение значений (уровней)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в 2021 году"</t>
  </si>
  <si>
    <r>
      <t xml:space="preserve">Основное мероприятие 7.  </t>
    </r>
    <r>
      <rPr>
        <sz val="8"/>
        <color indexed="8"/>
        <rFont val="Times New Roman"/>
        <family val="1"/>
        <charset val="204"/>
      </rPr>
      <t>Реализация дополнительных общеобразовательных программ в рамках федерального проекта «Современная школа» национального проекта «Образование»</t>
    </r>
  </si>
  <si>
    <t xml:space="preserve">Мероприятие 7.1. Обновление материально-технической 
базы для формирования у обучающихся современных технологических 
и гуманитарных навыков
</t>
  </si>
  <si>
    <t>Комитет по образованию администрации Большереченского муниципального района</t>
  </si>
  <si>
    <t>Количество муниципальных общеобразовательных организаций, а которых обновлена материально- техническая база для формирования у обучающихся современных технологических и гуманитарных навыков</t>
  </si>
  <si>
    <t xml:space="preserve">Единица </t>
  </si>
  <si>
    <t xml:space="preserve">Мероприятие 7.2.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
базы для формирования у обучающихся современных технологических 
и гуманитарных навыков
</t>
  </si>
  <si>
    <t>Численность детей, обучающихся на  базе центров образования цифрового и гуманитарного профилей, в том  числе по предметным областям "Технология", "Информатика", "Основы 
 безопасности жизнедеятельности"</t>
  </si>
  <si>
    <t>Мероприятие 7.3.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</si>
  <si>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</si>
  <si>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 xml:space="preserve">Мероприятие 7.4.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2020 – 2022 годах:
</t>
  </si>
  <si>
    <t>35.1</t>
  </si>
  <si>
    <t xml:space="preserve">Мероприятие 7.5.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</si>
  <si>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</si>
  <si>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r>
      <t xml:space="preserve">Основное мероприятие 8.  </t>
    </r>
    <r>
      <rPr>
        <sz val="8"/>
        <color indexed="8"/>
        <rFont val="Times New Roman"/>
        <family val="1"/>
        <charset val="204"/>
      </rPr>
      <t>Реализация дополнительных общеобразовательных программ в рамках федерального проекта «Успех каждого ребенка» национального проекта «Образование»</t>
    </r>
  </si>
  <si>
    <t xml:space="preserve">Мероприятие 8.1. Создание в муниципальных общеобразовательных организациях, расположенных в сельской местности, условий для занятий физической культурой и спортом"
. </t>
  </si>
  <si>
    <t>Количество общеобразовательных организаций, в которых произведен ремонт спортивного зал</t>
  </si>
  <si>
    <t>количество учащихся, дополнительно привлеченных к занятиям физической культурой и спортом</t>
  </si>
  <si>
    <r>
      <t xml:space="preserve">Основное мероприятие 9.  </t>
    </r>
    <r>
      <rPr>
        <sz val="8"/>
        <color indexed="8"/>
        <rFont val="Times New Roman"/>
        <family val="1"/>
        <charset val="204"/>
      </rPr>
      <t xml:space="preserve">Обеспечение безопасности дорожного движения в Большереченском 
муниципальном районе Омской области
</t>
    </r>
  </si>
  <si>
    <t>Мероприятие 9.1. Обеспечение участия детей во всероссийских, областных  и муниципальных массовых мероприятиях) по профилактике безопасности дорожного движения</t>
  </si>
  <si>
    <r>
      <t xml:space="preserve">Основное мероприятие 10: </t>
    </r>
    <r>
      <rPr>
        <sz val="8"/>
        <color indexed="8"/>
        <rFont val="Times New Roman"/>
        <family val="1"/>
        <charset val="204"/>
      </rPr>
      <t>защита прав и интересов несовершеннолетних, в том числе детей-сирот и детей, оставшихся без попечения родителей, своевременное выявление ребенка, проживающего в семье и находящегося в ситуации, угрожающей его жизни и здоровью, организация профилактической и реабилитационной работы с ребенком и его семьей на начальной стадии возникновения конфликта</t>
    </r>
  </si>
  <si>
    <t>Мероприятие 10.1. Предоставление мер социальной поддержки опекунам (попечителям) детей-сирот и детей,  оставшихся без попечения родителей.</t>
  </si>
  <si>
    <t>Мероприятие 10.2. Предоставдение ежемесячного денежного вознаграждения опекунам (попечителям, приемным родителям)</t>
  </si>
  <si>
    <t>Количество  приемных семей, воспитывающих ребенка, оставшегося без попечения родителей</t>
  </si>
  <si>
    <t>Мероприятие 10.3. Предоставление приемным родителям (родителю), приемным семьям мер социальной поддержки</t>
  </si>
  <si>
    <t>Количество детей, находящихся в приемных семьях</t>
  </si>
  <si>
    <t>Мероприятие 10.4. Организация и осуществление деятельности по опеке и попечительству над несовершеннолетними</t>
  </si>
  <si>
    <t>Доля детей, устраиваемых на воспитание в семьи, в общей численности детей, оставшихся без попечения родителей</t>
  </si>
  <si>
    <r>
      <t xml:space="preserve">Основное мероприятие 11.  </t>
    </r>
    <r>
      <rPr>
        <sz val="8"/>
        <color indexed="8"/>
        <rFont val="Times New Roman"/>
        <family val="1"/>
        <charset val="204"/>
      </rPr>
      <t>Создание доступной среды в рамках федерального проекта «Доступная среда»</t>
    </r>
  </si>
  <si>
    <t xml:space="preserve">Мероприятие 11.1. на создание
в муниципальных образовательных организациях условий
для инклюзивного образования детей-инвалидов, в том числе
создание универсальной безбарьерной среды
для беспрепятственного доступа, и оснащение муниципальных
образовательных организаций специальным, в том числе
учебным, реабилитационным, компьютерным оборудованием
и автотранспортом, в 2020 году
</t>
  </si>
  <si>
    <t>46.1</t>
  </si>
  <si>
    <t>Мероприятие 11.2.создание в муниципальных общеобразовательных организациях условий для инклюзивного образования детей-инвалидов, в том числе создание универсальной безбарьерной среды для беспрепятственного доступа, и оснащение муниципальных общеобразовательных организаций специальным, в том числе учебным, реабилитационным, компьютерным оборудованием и автотранспортом</t>
  </si>
  <si>
    <t>Доля общеобразовательных организаций, в которых создана универсальная безбарьерная среда для инклюзивного образования детей-инвалидов, в общем количестве общеобразовательных организаций Омской областиобласти</t>
  </si>
  <si>
    <t>46.2</t>
  </si>
  <si>
    <t>Мероприятие 11.3. создание в муниципальных дошкольных образовательных организациях условий для инклюзивного образования детей-инвалидов, в том числе создание универсальной безбарьерной среды для беспрепятственного доступа, и оснащение муниципальных дошкольных образовательных организаций специальным, в том числе учебным, реабилитационным, компьютерным оборудованием и автотранспортом</t>
  </si>
  <si>
    <t xml:space="preserve">Доля детей-инвалидов в возрасте от 1,5 до 7 лет, охваченных дошкольным образованием, в общей численности детей-инвалидов данного возраста в Омской области </t>
  </si>
  <si>
    <t>46.3</t>
  </si>
  <si>
    <r>
      <t xml:space="preserve">Основное мероприятие 12.  </t>
    </r>
    <r>
      <rPr>
        <sz val="8"/>
        <color indexed="8"/>
        <rFont val="Times New Roman"/>
        <family val="1"/>
        <charset val="204"/>
      </rPr>
      <t xml:space="preserve">Бесплатное горячее питаниеобучающихся,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r>
  </si>
  <si>
    <t>46.4</t>
  </si>
  <si>
    <t xml:space="preserve">Мероприятие 12.1.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</si>
  <si>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</si>
  <si>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46.4.1</t>
  </si>
  <si>
    <t>Мероприятие 12.2.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обучающихся, получающих начальное общее образование в муниципальных образовательных организациях)</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</si>
  <si>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</si>
  <si>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процент</t>
  </si>
  <si>
    <t>46.5</t>
  </si>
  <si>
    <r>
      <t xml:space="preserve">Основное мероприятие 13. </t>
    </r>
    <r>
      <rPr>
        <sz val="8"/>
        <rFont val="Times New Roman"/>
        <family val="1"/>
        <charset val="204"/>
      </rPr>
      <t>Финансовое обеспечение расходных обязательств муниципальных образований Омской области, связанных с реализацией дополнительных мероприятий в сфере занятости населения, направленных на снижение напряженности на рынке труда субъектов Российской Федерации (взозмещение работадателям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r>
  </si>
  <si>
    <t>46.6</t>
  </si>
  <si>
    <t>Мероприятие 13.1.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</si>
  <si>
    <t>Численность трудоустроенных на общественные работы граждан, ищущих работу и обратившихся в центры занятости</t>
  </si>
  <si>
    <t>человек</t>
  </si>
  <si>
    <t>Численность трудоустроенных на общественные работы безработных граждан</t>
  </si>
  <si>
    <t>46.7</t>
  </si>
  <si>
    <r>
      <t xml:space="preserve">Основное мероприятие 14. </t>
    </r>
    <r>
      <rPr>
        <sz val="8"/>
        <rFont val="Times New Roman"/>
        <family val="1"/>
        <charset val="204"/>
      </rPr>
      <t>Ремонт зданий и материально-техническое оснащение муниципальных образовательных организаций, реализующих образовательные программы дошкольного образования, в целях создания дополнительных мест для детей в возрасте от 2 месяцев до 3 лет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r>
  </si>
  <si>
    <t>46.8</t>
  </si>
  <si>
    <t>Мероприятие 14.1.Ремонт зданий и материально-техническое оснащение муниципальных образовательных организаций, реализующих образовательные программы дошкольного образования, в целях создания дополнительных мест для детей в возрасте от 2 месяцев до 3 лет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</si>
  <si>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Количество созданных дополнительных мест для детей в возрасте от 2 месяцев до 3 лет, в муниципальных образовательных организациях, реализующих образовательные программы дошкольного образования</t>
  </si>
  <si>
    <t>мест</t>
  </si>
  <si>
    <t>46.9</t>
  </si>
  <si>
    <t>Основное мероприятие 15.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</si>
  <si>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46.10</t>
  </si>
  <si>
    <t>Мероприятие 15.1.Предоставление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</si>
  <si>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 xml:space="preserve">Доля обучающихся в муниципальных образовательных организациях, являющихся членами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(далее – мобилизованные), обеспеченных дополнительными мерами социальной поддержки членам семей мобилизованных, к общему количеству обучающихся в муниципальных образовательных организациях, являющихся членам семей мобилизованных" </t>
  </si>
  <si>
    <t>Доля детей участников специальной военной операции, определенных указом Губернатора Омской области от 3 августа 2023 года № 181 “Об установлении дополнительных мер поддержки и помощи для участников специальной военной операции и членов их семей  на территории Омской Области”, обучающихся в 5 – 11классах вгосударственныхобразовательных организациях Омской области,обеспеченных бесплатным горячим питанием, к общему количеству детей таких граждан, обучающихся в 5 - 11 классах в государственных образовательных организациях Омской области</t>
  </si>
  <si>
    <t>46.10.1</t>
  </si>
  <si>
    <t xml:space="preserve">Мероприятие 15.2.   Предоставление дополнительных мер социальной поддержки членам семей участников специальной военной операции </t>
  </si>
  <si>
    <t xml:space="preserve">“Достигнута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
</t>
  </si>
  <si>
    <t>46.11</t>
  </si>
  <si>
    <t>Основное мероприятие 16.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</si>
  <si>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46.12</t>
  </si>
  <si>
    <t>Мероприятие 16.1."Обеспечение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</si>
  <si>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введенных ставок советниов директора по воспитанию и взаимодействию с детскими общественными объединениями в муниципальных общеобразовательных организациях"</t>
  </si>
  <si>
    <t>46.13</t>
  </si>
  <si>
    <t>Основное мероприятие 17.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</si>
  <si>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46.14</t>
  </si>
  <si>
    <t>Мероприятие 17.1."Проведение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</si>
  <si>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</si>
  <si>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Итого по подпрограмме 1 муниципальной программы</t>
  </si>
  <si>
    <t>Приложение  к постановлению Администрации Большереченского муниципального района Омской области от _______________ № ___</t>
  </si>
  <si>
    <t>Структура муниципальной программы «Развитие социально-культурной сферы Большереченского муниципального района Омской области»</t>
  </si>
  <si>
    <t>№ п/п</t>
  </si>
  <si>
    <t>Наименование показателя</t>
  </si>
  <si>
    <t>Срок реализации</t>
  </si>
  <si>
    <t xml:space="preserve">Соисполнитель, исполнитель основного мероприятия, исполнитель ведомственнной целевой программы, исполнитель мероприятия </t>
  </si>
  <si>
    <t>Финансовое обеспечение</t>
  </si>
  <si>
    <t xml:space="preserve">Целевые индикаторы реализации мероприятия (группы мероприятий) муниципальной программы </t>
  </si>
  <si>
    <t>с (год)</t>
  </si>
  <si>
    <t>по (год)</t>
  </si>
  <si>
    <t>Источник</t>
  </si>
  <si>
    <t>Объем ( рублей)</t>
  </si>
  <si>
    <t>Наименование</t>
  </si>
  <si>
    <t>Еденица измерения</t>
  </si>
  <si>
    <t>Значение</t>
  </si>
  <si>
    <t>Всего</t>
  </si>
  <si>
    <t>в том числе по годам реализации муниципальной программы</t>
  </si>
  <si>
    <t xml:space="preserve">Цель муниципальной программы: Комплексное развитие социально-культурной сферы Большереченского муниципального района Омской области
</t>
  </si>
  <si>
    <t>Всего по муниципальной программе "Развитие социально-культурной сферы Большереченского муниципального района Омской области"</t>
  </si>
</sst>
</file>

<file path=xl/styles.xml><?xml version="1.0" encoding="utf-8"?>
<styleSheet xmlns="http://schemas.openxmlformats.org/spreadsheetml/2006/main">
  <fonts count="11">
    <font>
      <sz val="11"/>
      <color theme="1"/>
      <name val="Calibri"/>
      <family val="2"/>
      <charset val="204"/>
      <scheme val="minor"/>
    </font>
    <font>
      <sz val="8"/>
      <color indexed="8"/>
      <name val="Times New Roman"/>
      <family val="1"/>
      <charset val="204"/>
    </font>
    <font>
      <b/>
      <i/>
      <sz val="8"/>
      <color indexed="8"/>
      <name val="Times New Roman"/>
      <family val="1"/>
      <charset val="204"/>
    </font>
    <font>
      <i/>
      <sz val="8"/>
      <color indexed="8"/>
      <name val="Times New Roman"/>
      <family val="1"/>
      <charset val="204"/>
    </font>
    <font>
      <b/>
      <sz val="8"/>
      <color indexed="8"/>
      <name val="Times New Roman"/>
      <family val="1"/>
      <charset val="204"/>
    </font>
    <font>
      <sz val="8"/>
      <color rgb="FFFF0000"/>
      <name val="Times New Roman"/>
      <family val="1"/>
      <charset val="204"/>
    </font>
    <font>
      <sz val="8"/>
      <name val="Times New Roman"/>
      <family val="1"/>
      <charset val="204"/>
    </font>
    <font>
      <sz val="11"/>
      <color theme="1"/>
      <name val="Times New Roman"/>
      <family val="1"/>
      <charset val="204"/>
    </font>
    <font>
      <sz val="8"/>
      <color theme="1"/>
      <name val="Times New Roman"/>
      <family val="1"/>
      <charset val="204"/>
    </font>
    <font>
      <b/>
      <sz val="8"/>
      <name val="Times New Roman"/>
      <family val="1"/>
      <charset val="204"/>
    </font>
    <font>
      <sz val="14"/>
      <color indexed="8"/>
      <name val="Times New Roman"/>
      <family val="1"/>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130">
    <xf numFmtId="0" fontId="0" fillId="0" borderId="0" xfId="0"/>
    <xf numFmtId="0" fontId="10" fillId="0" borderId="0" xfId="0" applyFont="1" applyAlignment="1">
      <alignment horizontal="right" wrapText="1"/>
    </xf>
    <xf numFmtId="0" fontId="0" fillId="0" borderId="0" xfId="0" applyAlignment="1">
      <alignment horizontal="right" wrapText="1"/>
    </xf>
    <xf numFmtId="0" fontId="10" fillId="0" borderId="0" xfId="0" applyFont="1" applyAlignment="1"/>
    <xf numFmtId="0" fontId="0" fillId="0" borderId="0" xfId="0" applyAlignment="1"/>
    <xf numFmtId="0" fontId="0" fillId="0" borderId="0" xfId="0" applyFill="1"/>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1" xfId="0" applyFont="1" applyFill="1" applyBorder="1" applyAlignment="1">
      <alignment vertical="center"/>
    </xf>
    <xf numFmtId="0" fontId="1" fillId="0" borderId="1" xfId="0" applyFont="1" applyFill="1" applyBorder="1" applyAlignment="1">
      <alignment horizont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4" fontId="1"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4" fontId="2"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4" fontId="3" fillId="0" borderId="1" xfId="0" applyNumberFormat="1" applyFont="1" applyFill="1" applyBorder="1" applyAlignment="1">
      <alignment horizontal="center" vertical="center"/>
    </xf>
    <xf numFmtId="0" fontId="1" fillId="0" borderId="1" xfId="0" applyFont="1" applyFill="1" applyBorder="1" applyAlignment="1">
      <alignment vertical="center" wrapText="1"/>
    </xf>
    <xf numFmtId="4" fontId="1"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2" fontId="1" fillId="0" borderId="1" xfId="0"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2" fontId="6" fillId="0" borderId="1"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4" xfId="0" applyFont="1" applyFill="1" applyBorder="1" applyAlignment="1">
      <alignment vertical="top" wrapText="1"/>
    </xf>
    <xf numFmtId="0" fontId="6" fillId="0" borderId="4" xfId="0" applyFont="1" applyFill="1" applyBorder="1" applyAlignment="1">
      <alignment vertical="center" wrapText="1"/>
    </xf>
    <xf numFmtId="0" fontId="6" fillId="0" borderId="4" xfId="0" applyFont="1" applyFill="1" applyBorder="1" applyAlignment="1">
      <alignment horizontal="center" vertical="center" wrapText="1"/>
    </xf>
    <xf numFmtId="4" fontId="1" fillId="0" borderId="1" xfId="0" applyNumberFormat="1" applyFont="1" applyFill="1" applyBorder="1" applyAlignment="1">
      <alignment vertical="center"/>
    </xf>
    <xf numFmtId="49" fontId="1" fillId="0" borderId="2" xfId="0" applyNumberFormat="1" applyFont="1"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49" fontId="1" fillId="0" borderId="4" xfId="0" applyNumberFormat="1"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2" xfId="0" applyFont="1" applyFill="1" applyBorder="1" applyAlignment="1">
      <alignment vertical="center" textRotation="90"/>
    </xf>
    <xf numFmtId="0" fontId="1" fillId="0" borderId="4" xfId="0" applyFont="1" applyFill="1" applyBorder="1" applyAlignment="1">
      <alignment vertical="center" textRotation="90"/>
    </xf>
    <xf numFmtId="0" fontId="1" fillId="0" borderId="13" xfId="0" applyFont="1" applyFill="1" applyBorder="1" applyAlignment="1">
      <alignment horizontal="center" vertical="center" wrapText="1"/>
    </xf>
    <xf numFmtId="0" fontId="1" fillId="0" borderId="14" xfId="0" applyFont="1" applyFill="1" applyBorder="1" applyAlignment="1">
      <alignment horizontal="center" vertical="center"/>
    </xf>
    <xf numFmtId="0" fontId="1" fillId="0" borderId="1" xfId="0" applyFont="1" applyFill="1" applyBorder="1" applyAlignment="1">
      <alignment vertical="center" wrapText="1"/>
    </xf>
    <xf numFmtId="0" fontId="1" fillId="0" borderId="1" xfId="0" applyFont="1" applyFill="1" applyBorder="1" applyAlignment="1">
      <alignment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textRotation="90" wrapText="1"/>
    </xf>
    <xf numFmtId="0" fontId="1" fillId="0" borderId="3" xfId="0" applyFont="1" applyFill="1" applyBorder="1" applyAlignment="1">
      <alignment horizontal="center" vertical="center" textRotation="90" wrapText="1"/>
    </xf>
    <xf numFmtId="0" fontId="1" fillId="0" borderId="3" xfId="0" applyFont="1" applyFill="1" applyBorder="1" applyAlignment="1">
      <alignment horizontal="center" vertical="center" textRotation="90"/>
    </xf>
    <xf numFmtId="0" fontId="1" fillId="0" borderId="4" xfId="0" applyFont="1" applyFill="1" applyBorder="1" applyAlignment="1">
      <alignment horizontal="center" vertical="center" textRotation="90"/>
    </xf>
    <xf numFmtId="0" fontId="1" fillId="0" borderId="13" xfId="0" applyFont="1" applyFill="1" applyBorder="1" applyAlignment="1">
      <alignment horizontal="center" vertical="center"/>
    </xf>
    <xf numFmtId="0" fontId="10" fillId="0" borderId="0" xfId="0" applyFont="1" applyAlignment="1">
      <alignment horizontal="center" vertical="center" wrapText="1"/>
    </xf>
    <xf numFmtId="0" fontId="0" fillId="0" borderId="0" xfId="0" applyAlignment="1">
      <alignment horizontal="center" vertical="center" wrapText="1"/>
    </xf>
    <xf numFmtId="0" fontId="10" fillId="0" borderId="0" xfId="0" applyFont="1" applyAlignment="1">
      <alignment horizontal="right" wrapText="1"/>
    </xf>
    <xf numFmtId="0" fontId="0" fillId="0" borderId="0" xfId="0" applyAlignment="1">
      <alignment horizontal="right" wrapText="1"/>
    </xf>
    <xf numFmtId="0" fontId="10" fillId="0" borderId="0" xfId="0" applyFont="1" applyAlignment="1">
      <alignment horizont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0" fillId="0" borderId="4" xfId="0"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left" vertical="center" wrapText="1"/>
    </xf>
    <xf numFmtId="0" fontId="0" fillId="0" borderId="8" xfId="0" applyFill="1" applyBorder="1" applyAlignment="1">
      <alignment vertical="center" wrapText="1"/>
    </xf>
    <xf numFmtId="0" fontId="0" fillId="0" borderId="9" xfId="0" applyFill="1" applyBorder="1" applyAlignment="1">
      <alignment vertical="center" wrapText="1"/>
    </xf>
    <xf numFmtId="0" fontId="1" fillId="0" borderId="6" xfId="0" applyFont="1" applyFill="1" applyBorder="1" applyAlignment="1">
      <alignment horizontal="left" vertical="center" wrapText="1"/>
    </xf>
    <xf numFmtId="0" fontId="0" fillId="0" borderId="0" xfId="0" applyFill="1" applyAlignment="1">
      <alignment vertical="center" wrapText="1"/>
    </xf>
    <xf numFmtId="0" fontId="0" fillId="0" borderId="10" xfId="0" applyFill="1" applyBorder="1" applyAlignment="1">
      <alignment vertical="center" wrapText="1"/>
    </xf>
    <xf numFmtId="0" fontId="1" fillId="0" borderId="7" xfId="0" applyFont="1" applyFill="1" applyBorder="1" applyAlignment="1">
      <alignment horizontal="left" vertical="center" wrapText="1"/>
    </xf>
    <xf numFmtId="0" fontId="0" fillId="0" borderId="11" xfId="0" applyFill="1" applyBorder="1" applyAlignment="1">
      <alignment vertical="center" wrapText="1"/>
    </xf>
    <xf numFmtId="0" fontId="0" fillId="0" borderId="12" xfId="0" applyFill="1" applyBorder="1" applyAlignment="1">
      <alignment vertical="center" wrapText="1"/>
    </xf>
    <xf numFmtId="0" fontId="6" fillId="0" borderId="4" xfId="0" applyFont="1" applyFill="1" applyBorder="1" applyAlignment="1">
      <alignment horizontal="center" vertical="center" wrapText="1"/>
    </xf>
    <xf numFmtId="0" fontId="6"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0" fillId="0" borderId="4" xfId="0" applyFill="1" applyBorder="1" applyAlignment="1">
      <alignmen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4" fontId="6" fillId="0" borderId="2" xfId="0" applyNumberFormat="1" applyFont="1" applyFill="1" applyBorder="1" applyAlignment="1">
      <alignment horizontal="center" vertical="center" wrapText="1"/>
    </xf>
    <xf numFmtId="4" fontId="6" fillId="0" borderId="4" xfId="0" applyNumberFormat="1" applyFont="1" applyFill="1" applyBorder="1" applyAlignment="1">
      <alignment horizontal="center" vertical="center" wrapText="1"/>
    </xf>
    <xf numFmtId="0" fontId="6" fillId="0" borderId="4"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top" wrapText="1"/>
    </xf>
    <xf numFmtId="0" fontId="6" fillId="0" borderId="1" xfId="0" applyFont="1" applyFill="1" applyBorder="1" applyAlignment="1">
      <alignment vertical="center" wrapText="1"/>
    </xf>
    <xf numFmtId="0" fontId="6" fillId="0" borderId="1" xfId="0" applyFont="1" applyFill="1" applyBorder="1" applyAlignment="1">
      <alignment horizontal="center" vertical="top" wrapText="1"/>
    </xf>
    <xf numFmtId="0" fontId="9" fillId="0" borderId="1" xfId="0" applyFont="1" applyFill="1" applyBorder="1" applyAlignment="1">
      <alignment horizontal="left" vertical="top" wrapText="1"/>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2" xfId="0" applyFont="1" applyFill="1" applyBorder="1" applyAlignment="1">
      <alignment vertical="center" wrapText="1"/>
    </xf>
    <xf numFmtId="0" fontId="1" fillId="0" borderId="3" xfId="0" applyFont="1" applyFill="1" applyBorder="1" applyAlignment="1">
      <alignment vertical="center" wrapText="1"/>
    </xf>
    <xf numFmtId="0" fontId="1" fillId="0" borderId="4" xfId="0" applyFont="1" applyFill="1" applyBorder="1" applyAlignment="1">
      <alignment vertical="center" wrapText="1"/>
    </xf>
    <xf numFmtId="0" fontId="1"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4" fillId="0" borderId="2" xfId="0" applyFont="1" applyFill="1" applyBorder="1" applyAlignment="1">
      <alignment horizontal="left" vertical="center" wrapText="1"/>
    </xf>
    <xf numFmtId="0" fontId="1" fillId="0" borderId="2" xfId="0" applyFont="1" applyFill="1" applyBorder="1" applyAlignment="1">
      <alignment vertical="top" wrapText="1"/>
    </xf>
    <xf numFmtId="0" fontId="1" fillId="0" borderId="3" xfId="0" applyFont="1" applyFill="1" applyBorder="1" applyAlignment="1">
      <alignment vertical="top" wrapText="1"/>
    </xf>
    <xf numFmtId="0" fontId="1" fillId="0" borderId="4" xfId="0" applyFont="1" applyFill="1" applyBorder="1" applyAlignment="1">
      <alignment vertical="top" wrapText="1"/>
    </xf>
    <xf numFmtId="49" fontId="1" fillId="0" borderId="3"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4" xfId="0" applyFont="1" applyFill="1" applyBorder="1" applyAlignment="1">
      <alignment horizontal="center" vertical="center"/>
    </xf>
    <xf numFmtId="0" fontId="4" fillId="0" borderId="2" xfId="0" applyFont="1" applyFill="1" applyBorder="1" applyAlignment="1">
      <alignment horizontal="left" vertical="top" wrapText="1"/>
    </xf>
    <xf numFmtId="0" fontId="8" fillId="0" borderId="2" xfId="0" applyFont="1" applyFill="1" applyBorder="1" applyAlignment="1">
      <alignment horizontal="center" vertical="center"/>
    </xf>
    <xf numFmtId="0" fontId="8" fillId="0" borderId="4" xfId="0" applyFont="1" applyFill="1" applyBorder="1" applyAlignment="1">
      <alignment horizontal="center" vertical="center"/>
    </xf>
    <xf numFmtId="0" fontId="0" fillId="0" borderId="2" xfId="0" applyFill="1" applyBorder="1" applyAlignment="1">
      <alignment horizontal="center" vertical="center"/>
    </xf>
    <xf numFmtId="0" fontId="0" fillId="0" borderId="4" xfId="0" applyFill="1" applyBorder="1" applyAlignment="1">
      <alignment horizontal="center" vertical="center"/>
    </xf>
    <xf numFmtId="0" fontId="0" fillId="0" borderId="3" xfId="0" applyFill="1" applyBorder="1" applyAlignment="1">
      <alignment horizontal="left" vertical="top" wrapText="1"/>
    </xf>
    <xf numFmtId="0" fontId="0" fillId="0" borderId="4" xfId="0" applyFill="1" applyBorder="1" applyAlignment="1">
      <alignment horizontal="left" vertical="top"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2" fillId="0" borderId="1" xfId="0" applyFont="1" applyFill="1" applyBorder="1" applyAlignment="1">
      <alignment horizontal="left"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X260"/>
  <sheetViews>
    <sheetView tabSelected="1" topLeftCell="A128" workbookViewId="0">
      <selection activeCell="F117" sqref="A117:XFD125"/>
    </sheetView>
  </sheetViews>
  <sheetFormatPr defaultRowHeight="15"/>
  <cols>
    <col min="1" max="1" width="6" customWidth="1"/>
    <col min="2" max="2" width="17.85546875" customWidth="1"/>
    <col min="3" max="3" width="7.28515625" customWidth="1"/>
    <col min="4" max="4" width="7" customWidth="1"/>
    <col min="5" max="5" width="12.140625" customWidth="1"/>
    <col min="6" max="6" width="20" customWidth="1"/>
    <col min="7" max="7" width="17.28515625" customWidth="1"/>
    <col min="8" max="8" width="14.42578125" customWidth="1"/>
    <col min="9" max="9" width="14.85546875" customWidth="1"/>
    <col min="10" max="10" width="13.85546875" customWidth="1"/>
    <col min="11" max="11" width="14" customWidth="1"/>
    <col min="12" max="12" width="13.7109375" customWidth="1"/>
    <col min="13" max="14" width="12.7109375" customWidth="1"/>
    <col min="15" max="15" width="17.28515625" customWidth="1"/>
    <col min="16" max="16" width="6.7109375" customWidth="1"/>
    <col min="17" max="17" width="8.140625" customWidth="1"/>
    <col min="18" max="18" width="7.28515625" customWidth="1"/>
    <col min="19" max="20" width="7" customWidth="1"/>
    <col min="21" max="22" width="7.7109375" customWidth="1"/>
    <col min="23" max="23" width="6.5703125" customWidth="1"/>
    <col min="24" max="24" width="7.5703125" customWidth="1"/>
  </cols>
  <sheetData>
    <row r="1" spans="1:24" ht="53.25" customHeight="1">
      <c r="G1" s="1"/>
      <c r="H1" s="2"/>
      <c r="I1" s="59" t="s">
        <v>190</v>
      </c>
      <c r="J1" s="60"/>
      <c r="K1" s="60"/>
      <c r="L1" s="60"/>
      <c r="M1" s="60"/>
      <c r="N1" s="60"/>
      <c r="O1" s="2"/>
      <c r="P1" s="61"/>
      <c r="Q1" s="62"/>
      <c r="R1" s="62"/>
      <c r="S1" s="62"/>
      <c r="T1" s="62"/>
      <c r="U1" s="62"/>
      <c r="V1" s="62"/>
      <c r="W1" s="62"/>
      <c r="X1" s="62"/>
    </row>
    <row r="2" spans="1:24" ht="18.75">
      <c r="A2" s="63" t="s">
        <v>191</v>
      </c>
      <c r="B2" s="63"/>
      <c r="C2" s="63"/>
      <c r="D2" s="63"/>
      <c r="E2" s="63"/>
      <c r="F2" s="63"/>
      <c r="G2" s="63"/>
      <c r="H2" s="63"/>
      <c r="I2" s="63"/>
      <c r="J2" s="63"/>
      <c r="K2" s="63"/>
      <c r="L2" s="63"/>
      <c r="M2" s="63"/>
      <c r="N2" s="63"/>
      <c r="O2" s="3"/>
      <c r="P2" s="3"/>
      <c r="Q2" s="3"/>
      <c r="R2" s="3"/>
      <c r="S2" s="3"/>
      <c r="T2" s="3"/>
      <c r="U2" s="3"/>
      <c r="V2" s="3"/>
      <c r="W2" s="4"/>
      <c r="X2" s="4"/>
    </row>
    <row r="3" spans="1:24">
      <c r="V3" s="5"/>
    </row>
    <row r="6" spans="1:24">
      <c r="A6" s="48" t="s">
        <v>192</v>
      </c>
      <c r="B6" s="64" t="s">
        <v>193</v>
      </c>
      <c r="C6" s="42" t="s">
        <v>194</v>
      </c>
      <c r="D6" s="43"/>
      <c r="E6" s="48" t="s">
        <v>195</v>
      </c>
      <c r="F6" s="43" t="s">
        <v>196</v>
      </c>
      <c r="G6" s="43"/>
      <c r="H6" s="43"/>
      <c r="I6" s="43"/>
      <c r="J6" s="43"/>
      <c r="K6" s="43"/>
      <c r="L6" s="43"/>
      <c r="M6" s="43"/>
      <c r="N6" s="43"/>
      <c r="O6" s="46" t="s">
        <v>197</v>
      </c>
      <c r="P6" s="47"/>
      <c r="Q6" s="47"/>
      <c r="R6" s="47"/>
      <c r="S6" s="47"/>
      <c r="T6" s="47"/>
      <c r="U6" s="47"/>
      <c r="V6" s="47"/>
      <c r="W6" s="47"/>
      <c r="X6" s="47"/>
    </row>
    <row r="7" spans="1:24">
      <c r="A7" s="49"/>
      <c r="B7" s="65"/>
      <c r="C7" s="48" t="s">
        <v>198</v>
      </c>
      <c r="D7" s="48" t="s">
        <v>199</v>
      </c>
      <c r="E7" s="48"/>
      <c r="F7" s="48" t="s">
        <v>200</v>
      </c>
      <c r="G7" s="43" t="s">
        <v>201</v>
      </c>
      <c r="H7" s="43"/>
      <c r="I7" s="43"/>
      <c r="J7" s="43"/>
      <c r="K7" s="43"/>
      <c r="L7" s="43"/>
      <c r="M7" s="43"/>
      <c r="N7" s="43"/>
      <c r="O7" s="50" t="s">
        <v>202</v>
      </c>
      <c r="P7" s="54" t="s">
        <v>203</v>
      </c>
      <c r="Q7" s="58" t="s">
        <v>204</v>
      </c>
      <c r="R7" s="47"/>
      <c r="S7" s="47"/>
      <c r="T7" s="47"/>
      <c r="U7" s="47"/>
      <c r="V7" s="47"/>
      <c r="W7" s="47"/>
      <c r="X7" s="47"/>
    </row>
    <row r="8" spans="1:24">
      <c r="A8" s="49"/>
      <c r="B8" s="65"/>
      <c r="C8" s="48"/>
      <c r="D8" s="48"/>
      <c r="E8" s="48"/>
      <c r="F8" s="48"/>
      <c r="G8" s="6"/>
      <c r="H8" s="6"/>
      <c r="I8" s="6"/>
      <c r="J8" s="6"/>
      <c r="K8" s="6"/>
      <c r="L8" s="6"/>
      <c r="M8" s="6"/>
      <c r="N8" s="6"/>
      <c r="O8" s="51"/>
      <c r="P8" s="55"/>
      <c r="Q8" s="7"/>
      <c r="R8" s="6"/>
      <c r="S8" s="6"/>
      <c r="T8" s="6"/>
      <c r="U8" s="6"/>
      <c r="V8" s="6"/>
      <c r="W8" s="6"/>
      <c r="X8" s="6"/>
    </row>
    <row r="9" spans="1:24">
      <c r="A9" s="49"/>
      <c r="B9" s="65"/>
      <c r="C9" s="48"/>
      <c r="D9" s="48"/>
      <c r="E9" s="49"/>
      <c r="F9" s="49"/>
      <c r="G9" s="48" t="s">
        <v>205</v>
      </c>
      <c r="H9" s="42" t="s">
        <v>206</v>
      </c>
      <c r="I9" s="43"/>
      <c r="J9" s="43"/>
      <c r="K9" s="43"/>
      <c r="L9" s="43"/>
      <c r="M9" s="43"/>
      <c r="N9" s="43"/>
      <c r="O9" s="52"/>
      <c r="P9" s="56"/>
      <c r="Q9" s="44" t="s">
        <v>205</v>
      </c>
      <c r="R9" s="42" t="s">
        <v>206</v>
      </c>
      <c r="S9" s="43"/>
      <c r="T9" s="43"/>
      <c r="U9" s="43"/>
      <c r="V9" s="43"/>
      <c r="W9" s="43"/>
      <c r="X9" s="43"/>
    </row>
    <row r="10" spans="1:24">
      <c r="A10" s="49"/>
      <c r="B10" s="65"/>
      <c r="C10" s="48"/>
      <c r="D10" s="48"/>
      <c r="E10" s="49"/>
      <c r="F10" s="49"/>
      <c r="G10" s="49"/>
      <c r="H10" s="6">
        <v>2020</v>
      </c>
      <c r="I10" s="6">
        <v>2021</v>
      </c>
      <c r="J10" s="6">
        <v>2022</v>
      </c>
      <c r="K10" s="6">
        <v>2023</v>
      </c>
      <c r="L10" s="6">
        <v>2024</v>
      </c>
      <c r="M10" s="6">
        <v>2025</v>
      </c>
      <c r="N10" s="6">
        <v>2026</v>
      </c>
      <c r="O10" s="53"/>
      <c r="P10" s="57"/>
      <c r="Q10" s="45"/>
      <c r="R10" s="8">
        <v>2020</v>
      </c>
      <c r="S10" s="8">
        <v>2021</v>
      </c>
      <c r="T10" s="8">
        <v>2022</v>
      </c>
      <c r="U10" s="8">
        <v>2023</v>
      </c>
      <c r="V10" s="8">
        <v>2024</v>
      </c>
      <c r="W10" s="8">
        <v>2025</v>
      </c>
      <c r="X10" s="8">
        <v>2026</v>
      </c>
    </row>
    <row r="11" spans="1:24">
      <c r="A11" s="9">
        <v>1</v>
      </c>
      <c r="B11" s="9">
        <v>2</v>
      </c>
      <c r="C11" s="9">
        <v>3</v>
      </c>
      <c r="D11" s="9">
        <v>4</v>
      </c>
      <c r="E11" s="9">
        <v>5</v>
      </c>
      <c r="F11" s="9">
        <v>6</v>
      </c>
      <c r="G11" s="9">
        <v>7</v>
      </c>
      <c r="H11" s="9">
        <v>8</v>
      </c>
      <c r="I11" s="9">
        <v>9</v>
      </c>
      <c r="J11" s="9">
        <v>10</v>
      </c>
      <c r="K11" s="9">
        <v>11</v>
      </c>
      <c r="L11" s="9">
        <v>12</v>
      </c>
      <c r="M11" s="9">
        <v>13</v>
      </c>
      <c r="N11" s="9">
        <v>14</v>
      </c>
      <c r="O11" s="9">
        <v>16</v>
      </c>
      <c r="P11" s="9">
        <v>17</v>
      </c>
      <c r="Q11" s="9">
        <v>18</v>
      </c>
      <c r="R11" s="9">
        <v>19</v>
      </c>
      <c r="S11" s="9">
        <v>20</v>
      </c>
      <c r="T11" s="9">
        <v>21</v>
      </c>
      <c r="U11" s="9">
        <v>22</v>
      </c>
      <c r="V11" s="9">
        <v>23</v>
      </c>
      <c r="W11" s="9">
        <v>24</v>
      </c>
      <c r="X11" s="9">
        <v>25</v>
      </c>
    </row>
    <row r="12" spans="1:24" ht="101.25">
      <c r="A12" s="10">
        <v>1</v>
      </c>
      <c r="B12" s="11" t="s">
        <v>207</v>
      </c>
      <c r="C12" s="6">
        <v>2020</v>
      </c>
      <c r="D12" s="6">
        <v>2026</v>
      </c>
      <c r="E12" s="6" t="s">
        <v>1</v>
      </c>
      <c r="F12" s="6" t="s">
        <v>1</v>
      </c>
      <c r="G12" s="12" t="s">
        <v>1</v>
      </c>
      <c r="H12" s="12" t="s">
        <v>1</v>
      </c>
      <c r="I12" s="12" t="s">
        <v>1</v>
      </c>
      <c r="J12" s="12" t="s">
        <v>1</v>
      </c>
      <c r="K12" s="12" t="s">
        <v>1</v>
      </c>
      <c r="L12" s="12" t="s">
        <v>1</v>
      </c>
      <c r="M12" s="12" t="s">
        <v>1</v>
      </c>
      <c r="N12" s="12" t="s">
        <v>1</v>
      </c>
      <c r="O12" s="6" t="s">
        <v>1</v>
      </c>
      <c r="P12" s="6" t="s">
        <v>1</v>
      </c>
      <c r="Q12" s="6" t="s">
        <v>1</v>
      </c>
      <c r="R12" s="6" t="s">
        <v>1</v>
      </c>
      <c r="S12" s="6" t="s">
        <v>1</v>
      </c>
      <c r="T12" s="6" t="s">
        <v>1</v>
      </c>
      <c r="U12" s="6" t="s">
        <v>1</v>
      </c>
      <c r="V12" s="6" t="s">
        <v>1</v>
      </c>
      <c r="W12" s="6" t="s">
        <v>1</v>
      </c>
      <c r="X12" s="6" t="s">
        <v>1</v>
      </c>
    </row>
    <row r="13" spans="1:24" ht="60.75" customHeight="1">
      <c r="A13" s="10">
        <v>2</v>
      </c>
      <c r="B13" s="129" t="s">
        <v>0</v>
      </c>
      <c r="C13" s="129"/>
      <c r="D13" s="129"/>
      <c r="E13" s="13" t="s">
        <v>1</v>
      </c>
      <c r="F13" s="13" t="s">
        <v>1</v>
      </c>
      <c r="G13" s="14" t="s">
        <v>1</v>
      </c>
      <c r="H13" s="14" t="s">
        <v>1</v>
      </c>
      <c r="I13" s="14" t="s">
        <v>1</v>
      </c>
      <c r="J13" s="14" t="s">
        <v>1</v>
      </c>
      <c r="K13" s="14" t="s">
        <v>1</v>
      </c>
      <c r="L13" s="14" t="s">
        <v>1</v>
      </c>
      <c r="M13" s="14" t="s">
        <v>1</v>
      </c>
      <c r="N13" s="12" t="s">
        <v>1</v>
      </c>
      <c r="O13" s="13" t="s">
        <v>1</v>
      </c>
      <c r="P13" s="13" t="s">
        <v>1</v>
      </c>
      <c r="Q13" s="13" t="s">
        <v>1</v>
      </c>
      <c r="R13" s="13" t="s">
        <v>1</v>
      </c>
      <c r="S13" s="13" t="s">
        <v>1</v>
      </c>
      <c r="T13" s="13" t="s">
        <v>1</v>
      </c>
      <c r="U13" s="13" t="s">
        <v>1</v>
      </c>
      <c r="V13" s="13" t="s">
        <v>1</v>
      </c>
      <c r="W13" s="13" t="s">
        <v>1</v>
      </c>
      <c r="X13" s="13" t="s">
        <v>1</v>
      </c>
    </row>
    <row r="14" spans="1:24" ht="146.25">
      <c r="A14" s="15">
        <v>3</v>
      </c>
      <c r="B14" s="16" t="s">
        <v>2</v>
      </c>
      <c r="C14" s="17">
        <v>2020</v>
      </c>
      <c r="D14" s="17">
        <v>2026</v>
      </c>
      <c r="E14" s="18" t="s">
        <v>3</v>
      </c>
      <c r="F14" s="17" t="s">
        <v>1</v>
      </c>
      <c r="G14" s="19" t="s">
        <v>1</v>
      </c>
      <c r="H14" s="19" t="s">
        <v>1</v>
      </c>
      <c r="I14" s="19" t="s">
        <v>1</v>
      </c>
      <c r="J14" s="19" t="s">
        <v>1</v>
      </c>
      <c r="K14" s="19" t="s">
        <v>1</v>
      </c>
      <c r="L14" s="19" t="s">
        <v>1</v>
      </c>
      <c r="M14" s="19" t="s">
        <v>1</v>
      </c>
      <c r="N14" s="12" t="s">
        <v>1</v>
      </c>
      <c r="O14" s="17" t="s">
        <v>1</v>
      </c>
      <c r="P14" s="17" t="s">
        <v>1</v>
      </c>
      <c r="Q14" s="17" t="s">
        <v>1</v>
      </c>
      <c r="R14" s="17" t="s">
        <v>1</v>
      </c>
      <c r="S14" s="17" t="s">
        <v>1</v>
      </c>
      <c r="T14" s="17" t="s">
        <v>1</v>
      </c>
      <c r="U14" s="17" t="s">
        <v>1</v>
      </c>
      <c r="V14" s="17" t="s">
        <v>1</v>
      </c>
      <c r="W14" s="17" t="s">
        <v>1</v>
      </c>
      <c r="X14" s="17" t="s">
        <v>1</v>
      </c>
    </row>
    <row r="15" spans="1:24" ht="22.5">
      <c r="A15" s="50">
        <v>4</v>
      </c>
      <c r="B15" s="119" t="s">
        <v>4</v>
      </c>
      <c r="C15" s="50" t="s">
        <v>1</v>
      </c>
      <c r="D15" s="50" t="s">
        <v>1</v>
      </c>
      <c r="E15" s="48" t="s">
        <v>5</v>
      </c>
      <c r="F15" s="20" t="s">
        <v>6</v>
      </c>
      <c r="G15" s="21">
        <f t="shared" ref="G15:G132" si="0">H15+I15+J15+K15+L15+M15+N15</f>
        <v>677274206.18999994</v>
      </c>
      <c r="H15" s="21">
        <f>H16+H17</f>
        <v>72449829.530000001</v>
      </c>
      <c r="I15" s="21">
        <f t="shared" ref="I15:N15" si="1">I16+I17</f>
        <v>81701161.719999999</v>
      </c>
      <c r="J15" s="21">
        <f t="shared" si="1"/>
        <v>94080864.899999991</v>
      </c>
      <c r="K15" s="21">
        <f t="shared" si="1"/>
        <v>107891005.90000001</v>
      </c>
      <c r="L15" s="21">
        <f t="shared" si="1"/>
        <v>113760224.02</v>
      </c>
      <c r="M15" s="21">
        <f t="shared" si="1"/>
        <v>104490648.33</v>
      </c>
      <c r="N15" s="21">
        <f t="shared" si="1"/>
        <v>102900471.78999999</v>
      </c>
      <c r="O15" s="116" t="s">
        <v>1</v>
      </c>
      <c r="P15" s="116" t="s">
        <v>1</v>
      </c>
      <c r="Q15" s="116" t="s">
        <v>1</v>
      </c>
      <c r="R15" s="116" t="s">
        <v>1</v>
      </c>
      <c r="S15" s="116" t="s">
        <v>1</v>
      </c>
      <c r="T15" s="116" t="s">
        <v>1</v>
      </c>
      <c r="U15" s="116" t="s">
        <v>1</v>
      </c>
      <c r="V15" s="116" t="s">
        <v>1</v>
      </c>
      <c r="W15" s="116" t="s">
        <v>1</v>
      </c>
      <c r="X15" s="116" t="s">
        <v>1</v>
      </c>
    </row>
    <row r="16" spans="1:24" ht="56.25">
      <c r="A16" s="51"/>
      <c r="B16" s="101"/>
      <c r="C16" s="51"/>
      <c r="D16" s="51"/>
      <c r="E16" s="48"/>
      <c r="F16" s="20" t="s">
        <v>7</v>
      </c>
      <c r="G16" s="21">
        <f t="shared" si="0"/>
        <v>309813856.45999998</v>
      </c>
      <c r="H16" s="21">
        <f>H19+H22+H25+H28+H31+H34+H37+H40</f>
        <v>30954868.530000001</v>
      </c>
      <c r="I16" s="21">
        <f t="shared" ref="I16:N17" si="2">I19+I22+I25+I28+I31+I34+I37+I40</f>
        <v>35734396.43</v>
      </c>
      <c r="J16" s="21">
        <f t="shared" si="2"/>
        <v>42030809.459999993</v>
      </c>
      <c r="K16" s="21">
        <f t="shared" si="2"/>
        <v>49563961.900000006</v>
      </c>
      <c r="L16" s="21">
        <f t="shared" si="2"/>
        <v>53245320.019999996</v>
      </c>
      <c r="M16" s="21">
        <f t="shared" si="2"/>
        <v>49948462.329999998</v>
      </c>
      <c r="N16" s="21">
        <f t="shared" si="2"/>
        <v>48336037.789999999</v>
      </c>
      <c r="O16" s="116"/>
      <c r="P16" s="116"/>
      <c r="Q16" s="116"/>
      <c r="R16" s="116"/>
      <c r="S16" s="116"/>
      <c r="T16" s="116"/>
      <c r="U16" s="116"/>
      <c r="V16" s="116"/>
      <c r="W16" s="116"/>
      <c r="X16" s="116"/>
    </row>
    <row r="17" spans="1:24" ht="33.75">
      <c r="A17" s="69"/>
      <c r="B17" s="102"/>
      <c r="C17" s="69"/>
      <c r="D17" s="69"/>
      <c r="E17" s="48"/>
      <c r="F17" s="20" t="s">
        <v>8</v>
      </c>
      <c r="G17" s="21">
        <f t="shared" si="0"/>
        <v>367460349.73000002</v>
      </c>
      <c r="H17" s="21">
        <f>H20+H23+H26+H29+H32+H35+H38+H41</f>
        <v>41494961</v>
      </c>
      <c r="I17" s="21">
        <f t="shared" si="2"/>
        <v>45966765.289999999</v>
      </c>
      <c r="J17" s="21">
        <f t="shared" si="2"/>
        <v>52050055.439999998</v>
      </c>
      <c r="K17" s="21">
        <f t="shared" si="2"/>
        <v>58327044</v>
      </c>
      <c r="L17" s="21">
        <f t="shared" si="2"/>
        <v>60514904</v>
      </c>
      <c r="M17" s="21">
        <f t="shared" si="2"/>
        <v>54542186</v>
      </c>
      <c r="N17" s="21">
        <f t="shared" si="2"/>
        <v>54564434</v>
      </c>
      <c r="O17" s="116"/>
      <c r="P17" s="116"/>
      <c r="Q17" s="116"/>
      <c r="R17" s="116"/>
      <c r="S17" s="116"/>
      <c r="T17" s="116"/>
      <c r="U17" s="116"/>
      <c r="V17" s="116"/>
      <c r="W17" s="116"/>
      <c r="X17" s="116"/>
    </row>
    <row r="18" spans="1:24" ht="22.5">
      <c r="A18" s="50">
        <v>5</v>
      </c>
      <c r="B18" s="100" t="s">
        <v>9</v>
      </c>
      <c r="C18" s="50">
        <v>2020</v>
      </c>
      <c r="D18" s="50">
        <v>2026</v>
      </c>
      <c r="E18" s="48" t="s">
        <v>5</v>
      </c>
      <c r="F18" s="20" t="s">
        <v>6</v>
      </c>
      <c r="G18" s="21">
        <f>H18+I18+J18+K18+L18+M18+N18</f>
        <v>362711145.28999996</v>
      </c>
      <c r="H18" s="21">
        <f t="shared" ref="H18:N18" si="3">H19+H20</f>
        <v>40709961</v>
      </c>
      <c r="I18" s="21">
        <f t="shared" si="3"/>
        <v>44575053.289999999</v>
      </c>
      <c r="J18" s="21">
        <f t="shared" si="3"/>
        <v>51508767</v>
      </c>
      <c r="K18" s="22">
        <f t="shared" si="3"/>
        <v>57968544</v>
      </c>
      <c r="L18" s="21">
        <f t="shared" si="3"/>
        <v>59981168</v>
      </c>
      <c r="M18" s="21">
        <f t="shared" si="3"/>
        <v>53983826</v>
      </c>
      <c r="N18" s="21">
        <f t="shared" si="3"/>
        <v>53983826</v>
      </c>
      <c r="O18" s="100" t="s">
        <v>10</v>
      </c>
      <c r="P18" s="50" t="s">
        <v>11</v>
      </c>
      <c r="Q18" s="50" t="s">
        <v>1</v>
      </c>
      <c r="R18" s="50">
        <v>100</v>
      </c>
      <c r="S18" s="50">
        <v>100</v>
      </c>
      <c r="T18" s="50">
        <v>100</v>
      </c>
      <c r="U18" s="50">
        <v>100</v>
      </c>
      <c r="V18" s="50">
        <v>100</v>
      </c>
      <c r="W18" s="50">
        <v>100</v>
      </c>
      <c r="X18" s="50">
        <v>100</v>
      </c>
    </row>
    <row r="19" spans="1:24" ht="56.25">
      <c r="A19" s="51"/>
      <c r="B19" s="101"/>
      <c r="C19" s="51"/>
      <c r="D19" s="51"/>
      <c r="E19" s="48"/>
      <c r="F19" s="20" t="s">
        <v>12</v>
      </c>
      <c r="G19" s="21">
        <f t="shared" si="0"/>
        <v>0</v>
      </c>
      <c r="H19" s="21">
        <v>0</v>
      </c>
      <c r="I19" s="21">
        <v>0</v>
      </c>
      <c r="J19" s="21">
        <v>0</v>
      </c>
      <c r="K19" s="21">
        <v>0</v>
      </c>
      <c r="L19" s="21">
        <v>0</v>
      </c>
      <c r="M19" s="21">
        <v>0</v>
      </c>
      <c r="N19" s="21">
        <v>0</v>
      </c>
      <c r="O19" s="101"/>
      <c r="P19" s="51"/>
      <c r="Q19" s="51"/>
      <c r="R19" s="51"/>
      <c r="S19" s="51"/>
      <c r="T19" s="51"/>
      <c r="U19" s="51"/>
      <c r="V19" s="51"/>
      <c r="W19" s="51"/>
      <c r="X19" s="51"/>
    </row>
    <row r="20" spans="1:24" ht="33.75">
      <c r="A20" s="69"/>
      <c r="B20" s="102"/>
      <c r="C20" s="69"/>
      <c r="D20" s="69"/>
      <c r="E20" s="48"/>
      <c r="F20" s="20" t="s">
        <v>8</v>
      </c>
      <c r="G20" s="21">
        <f>H20+I20+J20+K20+L20+M20+N20</f>
        <v>362711145.28999996</v>
      </c>
      <c r="H20" s="21">
        <v>40709961</v>
      </c>
      <c r="I20" s="21">
        <v>44575053.289999999</v>
      </c>
      <c r="J20" s="21">
        <v>51508767</v>
      </c>
      <c r="K20" s="22">
        <v>57968544</v>
      </c>
      <c r="L20" s="21">
        <v>59981168</v>
      </c>
      <c r="M20" s="21">
        <v>53983826</v>
      </c>
      <c r="N20" s="21">
        <v>53983826</v>
      </c>
      <c r="O20" s="102"/>
      <c r="P20" s="69"/>
      <c r="Q20" s="69"/>
      <c r="R20" s="69"/>
      <c r="S20" s="69"/>
      <c r="T20" s="69"/>
      <c r="U20" s="69"/>
      <c r="V20" s="69"/>
      <c r="W20" s="69"/>
      <c r="X20" s="69"/>
    </row>
    <row r="21" spans="1:24" ht="22.5">
      <c r="A21" s="50">
        <v>6</v>
      </c>
      <c r="B21" s="100" t="s">
        <v>13</v>
      </c>
      <c r="C21" s="50">
        <v>2020</v>
      </c>
      <c r="D21" s="42">
        <v>2026</v>
      </c>
      <c r="E21" s="48" t="s">
        <v>5</v>
      </c>
      <c r="F21" s="20" t="s">
        <v>6</v>
      </c>
      <c r="G21" s="21">
        <f t="shared" si="0"/>
        <v>279089254.09000003</v>
      </c>
      <c r="H21" s="21">
        <f>H22+H23</f>
        <v>30427911.030000001</v>
      </c>
      <c r="I21" s="21">
        <f t="shared" ref="I21:N21" si="4">I22+I23</f>
        <v>30741036.489999998</v>
      </c>
      <c r="J21" s="21">
        <f t="shared" si="4"/>
        <v>36073147.049999997</v>
      </c>
      <c r="K21" s="22">
        <f t="shared" si="4"/>
        <v>42924906.740000002</v>
      </c>
      <c r="L21" s="21">
        <f t="shared" si="4"/>
        <v>48059472.659999996</v>
      </c>
      <c r="M21" s="21">
        <f t="shared" si="4"/>
        <v>46237602.329999998</v>
      </c>
      <c r="N21" s="21">
        <f t="shared" si="4"/>
        <v>44625177.789999999</v>
      </c>
      <c r="O21" s="100" t="s">
        <v>14</v>
      </c>
      <c r="P21" s="50" t="s">
        <v>11</v>
      </c>
      <c r="Q21" s="50" t="s">
        <v>1</v>
      </c>
      <c r="R21" s="50">
        <v>67</v>
      </c>
      <c r="S21" s="50">
        <v>84</v>
      </c>
      <c r="T21" s="50">
        <v>100</v>
      </c>
      <c r="U21" s="50">
        <v>100</v>
      </c>
      <c r="V21" s="50">
        <v>100</v>
      </c>
      <c r="W21" s="50">
        <v>100</v>
      </c>
      <c r="X21" s="50">
        <v>100</v>
      </c>
    </row>
    <row r="22" spans="1:24" ht="56.25">
      <c r="A22" s="51"/>
      <c r="B22" s="101"/>
      <c r="C22" s="51"/>
      <c r="D22" s="42"/>
      <c r="E22" s="48"/>
      <c r="F22" s="20" t="s">
        <v>7</v>
      </c>
      <c r="G22" s="21">
        <f t="shared" si="0"/>
        <v>279089254.09000003</v>
      </c>
      <c r="H22" s="21">
        <v>30427911.030000001</v>
      </c>
      <c r="I22" s="23">
        <v>30741036.489999998</v>
      </c>
      <c r="J22" s="21">
        <v>36073147.049999997</v>
      </c>
      <c r="K22" s="22">
        <v>42924906.740000002</v>
      </c>
      <c r="L22" s="21">
        <v>48059472.659999996</v>
      </c>
      <c r="M22" s="21">
        <v>46237602.329999998</v>
      </c>
      <c r="N22" s="21">
        <v>44625177.789999999</v>
      </c>
      <c r="O22" s="101"/>
      <c r="P22" s="51"/>
      <c r="Q22" s="51"/>
      <c r="R22" s="51"/>
      <c r="S22" s="51"/>
      <c r="T22" s="51"/>
      <c r="U22" s="51"/>
      <c r="V22" s="51"/>
      <c r="W22" s="51"/>
      <c r="X22" s="51"/>
    </row>
    <row r="23" spans="1:24" ht="33.75">
      <c r="A23" s="69"/>
      <c r="B23" s="102"/>
      <c r="C23" s="69"/>
      <c r="D23" s="42"/>
      <c r="E23" s="48"/>
      <c r="F23" s="20" t="s">
        <v>8</v>
      </c>
      <c r="G23" s="21">
        <f t="shared" si="0"/>
        <v>0</v>
      </c>
      <c r="H23" s="21">
        <v>0</v>
      </c>
      <c r="I23" s="21">
        <v>0</v>
      </c>
      <c r="J23" s="21">
        <v>0</v>
      </c>
      <c r="K23" s="21">
        <v>0</v>
      </c>
      <c r="L23" s="21">
        <v>0</v>
      </c>
      <c r="M23" s="21">
        <v>0</v>
      </c>
      <c r="N23" s="21">
        <v>0</v>
      </c>
      <c r="O23" s="102"/>
      <c r="P23" s="69"/>
      <c r="Q23" s="69"/>
      <c r="R23" s="69"/>
      <c r="S23" s="69"/>
      <c r="T23" s="69"/>
      <c r="U23" s="69"/>
      <c r="V23" s="69"/>
      <c r="W23" s="69"/>
      <c r="X23" s="69"/>
    </row>
    <row r="24" spans="1:24" ht="22.5" hidden="1">
      <c r="A24" s="50">
        <v>7</v>
      </c>
      <c r="B24" s="100" t="s">
        <v>15</v>
      </c>
      <c r="C24" s="50">
        <v>2020</v>
      </c>
      <c r="D24" s="50">
        <v>2026</v>
      </c>
      <c r="E24" s="48" t="s">
        <v>5</v>
      </c>
      <c r="F24" s="20" t="s">
        <v>6</v>
      </c>
      <c r="G24" s="21">
        <f>H24+I24+J24+K24+L24+M24+N24</f>
        <v>3999204.44</v>
      </c>
      <c r="H24" s="21">
        <f t="shared" ref="H24:N24" si="5">H25+H26</f>
        <v>785000</v>
      </c>
      <c r="I24" s="21">
        <f t="shared" si="5"/>
        <v>641712</v>
      </c>
      <c r="J24" s="21">
        <f t="shared" si="5"/>
        <v>541288.43999999994</v>
      </c>
      <c r="K24" s="22">
        <f t="shared" si="5"/>
        <v>358500</v>
      </c>
      <c r="L24" s="21">
        <f t="shared" si="5"/>
        <v>533736</v>
      </c>
      <c r="M24" s="21">
        <f t="shared" si="5"/>
        <v>558360</v>
      </c>
      <c r="N24" s="21">
        <f t="shared" si="5"/>
        <v>580608</v>
      </c>
      <c r="O24" s="100" t="s">
        <v>16</v>
      </c>
      <c r="P24" s="50" t="s">
        <v>11</v>
      </c>
      <c r="Q24" s="50" t="s">
        <v>1</v>
      </c>
      <c r="R24" s="50">
        <v>100</v>
      </c>
      <c r="S24" s="50">
        <v>100</v>
      </c>
      <c r="T24" s="50">
        <v>100</v>
      </c>
      <c r="U24" s="50">
        <v>100</v>
      </c>
      <c r="V24" s="50">
        <v>100</v>
      </c>
      <c r="W24" s="50">
        <v>100</v>
      </c>
      <c r="X24" s="50">
        <v>100</v>
      </c>
    </row>
    <row r="25" spans="1:24" ht="56.25" hidden="1">
      <c r="A25" s="51"/>
      <c r="B25" s="101"/>
      <c r="C25" s="51"/>
      <c r="D25" s="51"/>
      <c r="E25" s="48"/>
      <c r="F25" s="20" t="s">
        <v>7</v>
      </c>
      <c r="G25" s="21">
        <f t="shared" si="0"/>
        <v>0</v>
      </c>
      <c r="H25" s="21">
        <v>0</v>
      </c>
      <c r="I25" s="21">
        <v>0</v>
      </c>
      <c r="J25" s="21">
        <v>0</v>
      </c>
      <c r="K25" s="21">
        <v>0</v>
      </c>
      <c r="L25" s="21">
        <v>0</v>
      </c>
      <c r="M25" s="21">
        <v>0</v>
      </c>
      <c r="N25" s="21">
        <v>0</v>
      </c>
      <c r="O25" s="101"/>
      <c r="P25" s="51"/>
      <c r="Q25" s="51"/>
      <c r="R25" s="51"/>
      <c r="S25" s="51"/>
      <c r="T25" s="51"/>
      <c r="U25" s="51"/>
      <c r="V25" s="51"/>
      <c r="W25" s="51"/>
      <c r="X25" s="51"/>
    </row>
    <row r="26" spans="1:24" ht="33.75" hidden="1">
      <c r="A26" s="69"/>
      <c r="B26" s="102"/>
      <c r="C26" s="69"/>
      <c r="D26" s="69"/>
      <c r="E26" s="48"/>
      <c r="F26" s="20" t="s">
        <v>8</v>
      </c>
      <c r="G26" s="21">
        <f t="shared" si="0"/>
        <v>3999204.44</v>
      </c>
      <c r="H26" s="21">
        <v>785000</v>
      </c>
      <c r="I26" s="21">
        <v>641712</v>
      </c>
      <c r="J26" s="21">
        <v>541288.43999999994</v>
      </c>
      <c r="K26" s="22">
        <v>358500</v>
      </c>
      <c r="L26" s="21">
        <v>533736</v>
      </c>
      <c r="M26" s="21">
        <v>558360</v>
      </c>
      <c r="N26" s="21">
        <v>580608</v>
      </c>
      <c r="O26" s="102"/>
      <c r="P26" s="69"/>
      <c r="Q26" s="69"/>
      <c r="R26" s="69"/>
      <c r="S26" s="69"/>
      <c r="T26" s="69"/>
      <c r="U26" s="69"/>
      <c r="V26" s="69"/>
      <c r="W26" s="69"/>
      <c r="X26" s="69"/>
    </row>
    <row r="27" spans="1:24" ht="22.5" hidden="1">
      <c r="A27" s="50">
        <v>8</v>
      </c>
      <c r="B27" s="100" t="s">
        <v>17</v>
      </c>
      <c r="C27" s="50">
        <v>2020</v>
      </c>
      <c r="D27" s="42">
        <v>2026</v>
      </c>
      <c r="E27" s="48" t="s">
        <v>5</v>
      </c>
      <c r="F27" s="20" t="s">
        <v>6</v>
      </c>
      <c r="G27" s="21">
        <f t="shared" si="0"/>
        <v>43600</v>
      </c>
      <c r="H27" s="21">
        <f>H28+H29</f>
        <v>0</v>
      </c>
      <c r="I27" s="21">
        <f t="shared" ref="I27:N27" si="6">I28+I29</f>
        <v>0</v>
      </c>
      <c r="J27" s="21">
        <f t="shared" si="6"/>
        <v>0</v>
      </c>
      <c r="K27" s="22">
        <f t="shared" si="6"/>
        <v>43600</v>
      </c>
      <c r="L27" s="21">
        <f t="shared" si="6"/>
        <v>0</v>
      </c>
      <c r="M27" s="21">
        <f t="shared" si="6"/>
        <v>0</v>
      </c>
      <c r="N27" s="21">
        <f t="shared" si="6"/>
        <v>0</v>
      </c>
      <c r="O27" s="100" t="s">
        <v>18</v>
      </c>
      <c r="P27" s="50" t="s">
        <v>11</v>
      </c>
      <c r="Q27" s="50" t="s">
        <v>1</v>
      </c>
      <c r="R27" s="50">
        <v>100</v>
      </c>
      <c r="S27" s="50">
        <v>100</v>
      </c>
      <c r="T27" s="50">
        <v>100</v>
      </c>
      <c r="U27" s="50">
        <v>100</v>
      </c>
      <c r="V27" s="50">
        <v>100</v>
      </c>
      <c r="W27" s="50">
        <v>100</v>
      </c>
      <c r="X27" s="50">
        <v>100</v>
      </c>
    </row>
    <row r="28" spans="1:24" ht="56.25" hidden="1">
      <c r="A28" s="51"/>
      <c r="B28" s="101"/>
      <c r="C28" s="51"/>
      <c r="D28" s="42"/>
      <c r="E28" s="48"/>
      <c r="F28" s="20" t="s">
        <v>7</v>
      </c>
      <c r="G28" s="21">
        <f t="shared" si="0"/>
        <v>43600</v>
      </c>
      <c r="H28" s="21">
        <v>0</v>
      </c>
      <c r="I28" s="21">
        <v>0</v>
      </c>
      <c r="J28" s="21">
        <v>0</v>
      </c>
      <c r="K28" s="22">
        <v>43600</v>
      </c>
      <c r="L28" s="21">
        <v>0</v>
      </c>
      <c r="M28" s="21">
        <v>0</v>
      </c>
      <c r="N28" s="21">
        <v>0</v>
      </c>
      <c r="O28" s="101"/>
      <c r="P28" s="51"/>
      <c r="Q28" s="51"/>
      <c r="R28" s="51"/>
      <c r="S28" s="51"/>
      <c r="T28" s="51"/>
      <c r="U28" s="51"/>
      <c r="V28" s="51"/>
      <c r="W28" s="51"/>
      <c r="X28" s="51"/>
    </row>
    <row r="29" spans="1:24" ht="33.75" hidden="1">
      <c r="A29" s="69"/>
      <c r="B29" s="102"/>
      <c r="C29" s="69"/>
      <c r="D29" s="42"/>
      <c r="E29" s="48"/>
      <c r="F29" s="20" t="s">
        <v>8</v>
      </c>
      <c r="G29" s="21">
        <f t="shared" si="0"/>
        <v>0</v>
      </c>
      <c r="H29" s="21">
        <v>0</v>
      </c>
      <c r="I29" s="21">
        <v>0</v>
      </c>
      <c r="J29" s="21">
        <v>0</v>
      </c>
      <c r="K29" s="21">
        <v>0</v>
      </c>
      <c r="L29" s="21">
        <v>0</v>
      </c>
      <c r="M29" s="21">
        <v>0</v>
      </c>
      <c r="N29" s="21">
        <v>0</v>
      </c>
      <c r="O29" s="102"/>
      <c r="P29" s="69"/>
      <c r="Q29" s="69"/>
      <c r="R29" s="69"/>
      <c r="S29" s="69"/>
      <c r="T29" s="69"/>
      <c r="U29" s="69"/>
      <c r="V29" s="69"/>
      <c r="W29" s="69"/>
      <c r="X29" s="69"/>
    </row>
    <row r="30" spans="1:24" ht="22.5" hidden="1">
      <c r="A30" s="50">
        <v>9</v>
      </c>
      <c r="B30" s="100" t="s">
        <v>19</v>
      </c>
      <c r="C30" s="50">
        <v>2020</v>
      </c>
      <c r="D30" s="50">
        <v>20026</v>
      </c>
      <c r="E30" s="48" t="s">
        <v>5</v>
      </c>
      <c r="F30" s="20" t="s">
        <v>6</v>
      </c>
      <c r="G30" s="24">
        <f>H30+I30+J30+K30+L30+M30+N30</f>
        <v>526957.5</v>
      </c>
      <c r="H30" s="24">
        <f>H31+H32</f>
        <v>526957.5</v>
      </c>
      <c r="I30" s="24">
        <v>0</v>
      </c>
      <c r="J30" s="24">
        <v>0</v>
      </c>
      <c r="K30" s="24">
        <v>0</v>
      </c>
      <c r="L30" s="24">
        <v>0</v>
      </c>
      <c r="M30" s="24">
        <v>0</v>
      </c>
      <c r="N30" s="24">
        <v>0</v>
      </c>
      <c r="O30" s="108" t="s">
        <v>20</v>
      </c>
      <c r="P30" s="50" t="s">
        <v>21</v>
      </c>
      <c r="Q30" s="50" t="s">
        <v>1</v>
      </c>
      <c r="R30" s="50">
        <v>1</v>
      </c>
      <c r="S30" s="50">
        <v>0</v>
      </c>
      <c r="T30" s="50">
        <v>0</v>
      </c>
      <c r="U30" s="50">
        <v>0</v>
      </c>
      <c r="V30" s="50">
        <v>0</v>
      </c>
      <c r="W30" s="50">
        <v>0</v>
      </c>
      <c r="X30" s="126">
        <v>0</v>
      </c>
    </row>
    <row r="31" spans="1:24" ht="56.25" hidden="1">
      <c r="A31" s="51"/>
      <c r="B31" s="101"/>
      <c r="C31" s="51"/>
      <c r="D31" s="51"/>
      <c r="E31" s="48"/>
      <c r="F31" s="20" t="s">
        <v>12</v>
      </c>
      <c r="G31" s="24">
        <f>H31+I31+J31+K31+L31+M31+N31+O31</f>
        <v>526957.5</v>
      </c>
      <c r="H31" s="24">
        <v>526957.5</v>
      </c>
      <c r="I31" s="24">
        <v>0</v>
      </c>
      <c r="J31" s="24">
        <v>0</v>
      </c>
      <c r="K31" s="24">
        <v>0</v>
      </c>
      <c r="L31" s="24">
        <v>0</v>
      </c>
      <c r="M31" s="24">
        <v>0</v>
      </c>
      <c r="N31" s="24">
        <v>0</v>
      </c>
      <c r="O31" s="109"/>
      <c r="P31" s="51"/>
      <c r="Q31" s="51"/>
      <c r="R31" s="51"/>
      <c r="S31" s="51"/>
      <c r="T31" s="51"/>
      <c r="U31" s="51"/>
      <c r="V31" s="51"/>
      <c r="W31" s="51"/>
      <c r="X31" s="127"/>
    </row>
    <row r="32" spans="1:24" ht="33.75" hidden="1">
      <c r="A32" s="69"/>
      <c r="B32" s="102"/>
      <c r="C32" s="69"/>
      <c r="D32" s="69"/>
      <c r="E32" s="48"/>
      <c r="F32" s="20" t="s">
        <v>8</v>
      </c>
      <c r="G32" s="24">
        <f>H32+I32+J32+K32+L32+M32+N32+O32</f>
        <v>0</v>
      </c>
      <c r="H32" s="24">
        <v>0</v>
      </c>
      <c r="I32" s="24">
        <v>0</v>
      </c>
      <c r="J32" s="24">
        <v>0</v>
      </c>
      <c r="K32" s="24">
        <v>0</v>
      </c>
      <c r="L32" s="24">
        <v>0</v>
      </c>
      <c r="M32" s="24">
        <v>0</v>
      </c>
      <c r="N32" s="24">
        <v>0</v>
      </c>
      <c r="O32" s="110"/>
      <c r="P32" s="69"/>
      <c r="Q32" s="69"/>
      <c r="R32" s="69"/>
      <c r="S32" s="69"/>
      <c r="T32" s="69"/>
      <c r="U32" s="69"/>
      <c r="V32" s="69"/>
      <c r="W32" s="69"/>
      <c r="X32" s="128"/>
    </row>
    <row r="33" spans="1:24" ht="22.5">
      <c r="A33" s="35" t="s">
        <v>22</v>
      </c>
      <c r="B33" s="100" t="s">
        <v>23</v>
      </c>
      <c r="C33" s="50">
        <v>2020</v>
      </c>
      <c r="D33" s="50">
        <v>20026</v>
      </c>
      <c r="E33" s="48" t="s">
        <v>5</v>
      </c>
      <c r="F33" s="20" t="s">
        <v>6</v>
      </c>
      <c r="G33" s="24">
        <f>H33+I33+J33+K33+L33+M33+N33</f>
        <v>30144219.109999999</v>
      </c>
      <c r="H33" s="24">
        <f>H34+H35</f>
        <v>0</v>
      </c>
      <c r="I33" s="24">
        <f t="shared" ref="I33:N33" si="7">I34+I35</f>
        <v>4985784.18</v>
      </c>
      <c r="J33" s="24">
        <f t="shared" si="7"/>
        <v>5957662.4100000001</v>
      </c>
      <c r="K33" s="25">
        <f t="shared" si="7"/>
        <v>6595455.1600000001</v>
      </c>
      <c r="L33" s="24">
        <f t="shared" si="7"/>
        <v>5183597.3600000003</v>
      </c>
      <c r="M33" s="24">
        <f t="shared" si="7"/>
        <v>3710860</v>
      </c>
      <c r="N33" s="24">
        <f t="shared" si="7"/>
        <v>3710860</v>
      </c>
      <c r="O33" s="108" t="s">
        <v>24</v>
      </c>
      <c r="P33" s="50" t="s">
        <v>11</v>
      </c>
      <c r="Q33" s="50" t="s">
        <v>1</v>
      </c>
      <c r="R33" s="50">
        <v>100</v>
      </c>
      <c r="S33" s="50">
        <v>100</v>
      </c>
      <c r="T33" s="50">
        <v>100</v>
      </c>
      <c r="U33" s="50">
        <v>100</v>
      </c>
      <c r="V33" s="50">
        <v>100</v>
      </c>
      <c r="W33" s="50">
        <v>100</v>
      </c>
      <c r="X33" s="126">
        <v>100</v>
      </c>
    </row>
    <row r="34" spans="1:24" ht="56.25">
      <c r="A34" s="115"/>
      <c r="B34" s="101"/>
      <c r="C34" s="51"/>
      <c r="D34" s="51"/>
      <c r="E34" s="48"/>
      <c r="F34" s="20" t="s">
        <v>12</v>
      </c>
      <c r="G34" s="24">
        <f>H34+I34+J34+K34+L34+M34+N34+O34</f>
        <v>30144219.109999999</v>
      </c>
      <c r="H34" s="24">
        <v>0</v>
      </c>
      <c r="I34" s="25">
        <v>4985784.18</v>
      </c>
      <c r="J34" s="24">
        <v>5957662.4100000001</v>
      </c>
      <c r="K34" s="25">
        <v>6595455.1600000001</v>
      </c>
      <c r="L34" s="24">
        <v>5183597.3600000003</v>
      </c>
      <c r="M34" s="24">
        <v>3710860</v>
      </c>
      <c r="N34" s="24">
        <v>3710860</v>
      </c>
      <c r="O34" s="109"/>
      <c r="P34" s="51"/>
      <c r="Q34" s="51"/>
      <c r="R34" s="51"/>
      <c r="S34" s="51"/>
      <c r="T34" s="51"/>
      <c r="U34" s="51"/>
      <c r="V34" s="51"/>
      <c r="W34" s="51"/>
      <c r="X34" s="127"/>
    </row>
    <row r="35" spans="1:24" ht="33.75">
      <c r="A35" s="38"/>
      <c r="B35" s="102"/>
      <c r="C35" s="69"/>
      <c r="D35" s="69"/>
      <c r="E35" s="48"/>
      <c r="F35" s="20" t="s">
        <v>8</v>
      </c>
      <c r="G35" s="24">
        <f>H35+I35+J35+K35+L35+M35+N35+O35</f>
        <v>0</v>
      </c>
      <c r="H35" s="24">
        <v>0</v>
      </c>
      <c r="I35" s="24">
        <v>0</v>
      </c>
      <c r="J35" s="24">
        <v>0</v>
      </c>
      <c r="K35" s="24">
        <v>0</v>
      </c>
      <c r="L35" s="24">
        <v>0</v>
      </c>
      <c r="M35" s="24">
        <v>0</v>
      </c>
      <c r="N35" s="24">
        <v>0</v>
      </c>
      <c r="O35" s="110"/>
      <c r="P35" s="69"/>
      <c r="Q35" s="69"/>
      <c r="R35" s="69"/>
      <c r="S35" s="69"/>
      <c r="T35" s="69"/>
      <c r="U35" s="69"/>
      <c r="V35" s="69"/>
      <c r="W35" s="69"/>
      <c r="X35" s="128"/>
    </row>
    <row r="36" spans="1:24" ht="22.5" hidden="1">
      <c r="A36" s="35" t="s">
        <v>25</v>
      </c>
      <c r="B36" s="100" t="s">
        <v>26</v>
      </c>
      <c r="C36" s="50">
        <v>2020</v>
      </c>
      <c r="D36" s="50">
        <v>2026</v>
      </c>
      <c r="E36" s="48" t="s">
        <v>5</v>
      </c>
      <c r="F36" s="20" t="s">
        <v>6</v>
      </c>
      <c r="G36" s="24">
        <f>H36+I36+J36+K36+L36+M36+N36</f>
        <v>757575.76</v>
      </c>
      <c r="H36" s="24">
        <f>H37+H38</f>
        <v>0</v>
      </c>
      <c r="I36" s="24">
        <f t="shared" ref="I36:N36" si="8">I37+I38</f>
        <v>757575.76</v>
      </c>
      <c r="J36" s="24">
        <f t="shared" si="8"/>
        <v>0</v>
      </c>
      <c r="K36" s="24">
        <f t="shared" si="8"/>
        <v>0</v>
      </c>
      <c r="L36" s="24">
        <f t="shared" si="8"/>
        <v>0</v>
      </c>
      <c r="M36" s="24">
        <f t="shared" si="8"/>
        <v>0</v>
      </c>
      <c r="N36" s="24">
        <f t="shared" si="8"/>
        <v>0</v>
      </c>
      <c r="O36" s="108" t="s">
        <v>27</v>
      </c>
      <c r="P36" s="50" t="s">
        <v>11</v>
      </c>
      <c r="Q36" s="50" t="s">
        <v>1</v>
      </c>
      <c r="R36" s="50">
        <v>0</v>
      </c>
      <c r="S36" s="50">
        <v>100</v>
      </c>
      <c r="T36" s="50">
        <v>0</v>
      </c>
      <c r="U36" s="50">
        <v>0</v>
      </c>
      <c r="V36" s="50">
        <v>0</v>
      </c>
      <c r="W36" s="50">
        <v>0</v>
      </c>
      <c r="X36" s="126">
        <v>0</v>
      </c>
    </row>
    <row r="37" spans="1:24" ht="56.25" hidden="1">
      <c r="A37" s="115"/>
      <c r="B37" s="101"/>
      <c r="C37" s="51"/>
      <c r="D37" s="51"/>
      <c r="E37" s="48"/>
      <c r="F37" s="20" t="s">
        <v>12</v>
      </c>
      <c r="G37" s="24">
        <f>H37+I37+J37+K37+L37+M37+N37</f>
        <v>7575.76</v>
      </c>
      <c r="H37" s="24">
        <v>0</v>
      </c>
      <c r="I37" s="26">
        <v>7575.76</v>
      </c>
      <c r="J37" s="24">
        <v>0</v>
      </c>
      <c r="K37" s="24">
        <v>0</v>
      </c>
      <c r="L37" s="24">
        <v>0</v>
      </c>
      <c r="M37" s="24">
        <v>0</v>
      </c>
      <c r="N37" s="24">
        <v>0</v>
      </c>
      <c r="O37" s="109"/>
      <c r="P37" s="51"/>
      <c r="Q37" s="51"/>
      <c r="R37" s="51"/>
      <c r="S37" s="51"/>
      <c r="T37" s="51"/>
      <c r="U37" s="51"/>
      <c r="V37" s="51"/>
      <c r="W37" s="51"/>
      <c r="X37" s="127"/>
    </row>
    <row r="38" spans="1:24" ht="33.75" hidden="1">
      <c r="A38" s="38"/>
      <c r="B38" s="102"/>
      <c r="C38" s="69"/>
      <c r="D38" s="69"/>
      <c r="E38" s="48"/>
      <c r="F38" s="20" t="s">
        <v>8</v>
      </c>
      <c r="G38" s="24">
        <f>H38+I38+J38+K38+L38+M38+N38</f>
        <v>750000</v>
      </c>
      <c r="H38" s="24">
        <v>0</v>
      </c>
      <c r="I38" s="24">
        <v>750000</v>
      </c>
      <c r="J38" s="24">
        <v>0</v>
      </c>
      <c r="K38" s="24">
        <v>0</v>
      </c>
      <c r="L38" s="24">
        <v>0</v>
      </c>
      <c r="M38" s="24">
        <v>0</v>
      </c>
      <c r="N38" s="24">
        <v>0</v>
      </c>
      <c r="O38" s="110"/>
      <c r="P38" s="69"/>
      <c r="Q38" s="69"/>
      <c r="R38" s="69"/>
      <c r="S38" s="69"/>
      <c r="T38" s="69"/>
      <c r="U38" s="69"/>
      <c r="V38" s="69"/>
      <c r="W38" s="69"/>
      <c r="X38" s="128"/>
    </row>
    <row r="39" spans="1:24" ht="22.5" hidden="1">
      <c r="A39" s="35" t="s">
        <v>28</v>
      </c>
      <c r="B39" s="100" t="s">
        <v>29</v>
      </c>
      <c r="C39" s="50">
        <v>2020</v>
      </c>
      <c r="D39" s="50">
        <v>2026</v>
      </c>
      <c r="E39" s="108" t="s">
        <v>5</v>
      </c>
      <c r="F39" s="20" t="s">
        <v>6</v>
      </c>
      <c r="G39" s="24">
        <v>2250</v>
      </c>
      <c r="H39" s="24">
        <v>0</v>
      </c>
      <c r="I39" s="24">
        <v>0</v>
      </c>
      <c r="J39" s="24">
        <v>0</v>
      </c>
      <c r="K39" s="24">
        <v>0</v>
      </c>
      <c r="L39" s="24">
        <v>2250</v>
      </c>
      <c r="M39" s="24">
        <v>0</v>
      </c>
      <c r="N39" s="24">
        <v>0</v>
      </c>
      <c r="O39" s="108" t="s">
        <v>30</v>
      </c>
      <c r="P39" s="50" t="s">
        <v>11</v>
      </c>
      <c r="Q39" s="50" t="s">
        <v>1</v>
      </c>
      <c r="R39" s="50" t="s">
        <v>1</v>
      </c>
      <c r="S39" s="50" t="s">
        <v>1</v>
      </c>
      <c r="T39" s="50" t="s">
        <v>1</v>
      </c>
      <c r="U39" s="50" t="s">
        <v>1</v>
      </c>
      <c r="V39" s="50">
        <v>100</v>
      </c>
      <c r="W39" s="50">
        <v>0</v>
      </c>
      <c r="X39" s="50">
        <v>0</v>
      </c>
    </row>
    <row r="40" spans="1:24" ht="56.25" hidden="1">
      <c r="A40" s="115"/>
      <c r="B40" s="101"/>
      <c r="C40" s="51"/>
      <c r="D40" s="51"/>
      <c r="E40" s="109"/>
      <c r="F40" s="20" t="s">
        <v>7</v>
      </c>
      <c r="G40" s="24">
        <v>2250</v>
      </c>
      <c r="H40" s="24">
        <v>0</v>
      </c>
      <c r="I40" s="24">
        <v>0</v>
      </c>
      <c r="J40" s="24">
        <v>0</v>
      </c>
      <c r="K40" s="24">
        <v>0</v>
      </c>
      <c r="L40" s="24">
        <v>2250</v>
      </c>
      <c r="M40" s="24">
        <v>0</v>
      </c>
      <c r="N40" s="24">
        <v>0</v>
      </c>
      <c r="O40" s="109"/>
      <c r="P40" s="51"/>
      <c r="Q40" s="51"/>
      <c r="R40" s="51"/>
      <c r="S40" s="51"/>
      <c r="T40" s="51"/>
      <c r="U40" s="51"/>
      <c r="V40" s="51"/>
      <c r="W40" s="51"/>
      <c r="X40" s="51"/>
    </row>
    <row r="41" spans="1:24" ht="33.75" hidden="1">
      <c r="A41" s="38"/>
      <c r="B41" s="102"/>
      <c r="C41" s="69"/>
      <c r="D41" s="69"/>
      <c r="E41" s="110"/>
      <c r="F41" s="20" t="s">
        <v>8</v>
      </c>
      <c r="G41" s="24">
        <v>0</v>
      </c>
      <c r="H41" s="24">
        <v>0</v>
      </c>
      <c r="I41" s="24">
        <v>0</v>
      </c>
      <c r="J41" s="24">
        <v>0</v>
      </c>
      <c r="K41" s="24">
        <v>0</v>
      </c>
      <c r="L41" s="24">
        <v>0</v>
      </c>
      <c r="M41" s="24">
        <v>0</v>
      </c>
      <c r="N41" s="24">
        <v>0</v>
      </c>
      <c r="O41" s="110"/>
      <c r="P41" s="69"/>
      <c r="Q41" s="69"/>
      <c r="R41" s="69"/>
      <c r="S41" s="69"/>
      <c r="T41" s="69"/>
      <c r="U41" s="69"/>
      <c r="V41" s="69"/>
      <c r="W41" s="69"/>
      <c r="X41" s="69"/>
    </row>
    <row r="42" spans="1:24" ht="22.5">
      <c r="A42" s="50">
        <v>10</v>
      </c>
      <c r="B42" s="119" t="s">
        <v>31</v>
      </c>
      <c r="C42" s="50" t="s">
        <v>1</v>
      </c>
      <c r="D42" s="50" t="s">
        <v>1</v>
      </c>
      <c r="E42" s="48" t="s">
        <v>5</v>
      </c>
      <c r="F42" s="20" t="s">
        <v>6</v>
      </c>
      <c r="G42" s="21">
        <f>H42+I42+J42+K42+L42+M42+N42</f>
        <v>2439093679.02</v>
      </c>
      <c r="H42" s="21">
        <f>H43+H44</f>
        <v>294775741.90999997</v>
      </c>
      <c r="I42" s="21">
        <f t="shared" ref="I42:N42" si="9">I43+I44</f>
        <v>310967611.85000002</v>
      </c>
      <c r="J42" s="21">
        <f t="shared" si="9"/>
        <v>354884607.14000005</v>
      </c>
      <c r="K42" s="21">
        <f t="shared" si="9"/>
        <v>409949846.77999997</v>
      </c>
      <c r="L42" s="21">
        <f>L43+L44</f>
        <v>422665772.73000002</v>
      </c>
      <c r="M42" s="21">
        <f t="shared" si="9"/>
        <v>334990624.05000001</v>
      </c>
      <c r="N42" s="21">
        <f t="shared" si="9"/>
        <v>310859474.56</v>
      </c>
      <c r="O42" s="116" t="s">
        <v>1</v>
      </c>
      <c r="P42" s="116" t="s">
        <v>1</v>
      </c>
      <c r="Q42" s="116" t="s">
        <v>1</v>
      </c>
      <c r="R42" s="116" t="s">
        <v>1</v>
      </c>
      <c r="S42" s="116" t="s">
        <v>1</v>
      </c>
      <c r="T42" s="116" t="s">
        <v>1</v>
      </c>
      <c r="U42" s="116" t="s">
        <v>1</v>
      </c>
      <c r="V42" s="116" t="s">
        <v>1</v>
      </c>
      <c r="W42" s="116" t="s">
        <v>1</v>
      </c>
      <c r="X42" s="116" t="s">
        <v>1</v>
      </c>
    </row>
    <row r="43" spans="1:24" ht="56.25">
      <c r="A43" s="51"/>
      <c r="B43" s="101"/>
      <c r="C43" s="51"/>
      <c r="D43" s="51"/>
      <c r="E43" s="48"/>
      <c r="F43" s="20" t="s">
        <v>7</v>
      </c>
      <c r="G43" s="21">
        <f t="shared" si="0"/>
        <v>356226804.63</v>
      </c>
      <c r="H43" s="21">
        <f>H46+H49+H55+H58+H61+H64+H67+H70+H52+H73+H76+H79+H82+H85+H88+H91+H94+H97+H100+H103+H106</f>
        <v>48421547.710000001</v>
      </c>
      <c r="I43" s="21">
        <f t="shared" ref="I43:N44" si="10">I46+I49+I55+I58+I61+I64+I67+I70+I52+I73+I76+I79+I82+I85+I88+I91+I94+I97+I100+I103+I106</f>
        <v>43463932.849999994</v>
      </c>
      <c r="J43" s="21">
        <f t="shared" si="10"/>
        <v>44077629.450000003</v>
      </c>
      <c r="K43" s="21">
        <f t="shared" si="10"/>
        <v>76209476.280000001</v>
      </c>
      <c r="L43" s="21">
        <f t="shared" si="10"/>
        <v>71607163.729999989</v>
      </c>
      <c r="M43" s="21">
        <f t="shared" si="10"/>
        <v>39215464.049999997</v>
      </c>
      <c r="N43" s="21">
        <f t="shared" si="10"/>
        <v>33231590.560000002</v>
      </c>
      <c r="O43" s="116"/>
      <c r="P43" s="116"/>
      <c r="Q43" s="116"/>
      <c r="R43" s="116"/>
      <c r="S43" s="116"/>
      <c r="T43" s="116"/>
      <c r="U43" s="116"/>
      <c r="V43" s="116"/>
      <c r="W43" s="116"/>
      <c r="X43" s="116"/>
    </row>
    <row r="44" spans="1:24" ht="33.75">
      <c r="A44" s="69"/>
      <c r="B44" s="102"/>
      <c r="C44" s="69"/>
      <c r="D44" s="69"/>
      <c r="E44" s="48"/>
      <c r="F44" s="20" t="s">
        <v>8</v>
      </c>
      <c r="G44" s="21">
        <f t="shared" si="0"/>
        <v>2082866874.3900001</v>
      </c>
      <c r="H44" s="21">
        <f>H47+H50+H56+H59+H62+H65+H68+H71+H53+H74+H77+H80+H83+H86+H89+H92+H95+H98+H101+H104+H107</f>
        <v>246354194.19999999</v>
      </c>
      <c r="I44" s="21">
        <f t="shared" si="10"/>
        <v>267503679</v>
      </c>
      <c r="J44" s="21">
        <f t="shared" si="10"/>
        <v>310806977.69000006</v>
      </c>
      <c r="K44" s="21">
        <f t="shared" si="10"/>
        <v>333740370.5</v>
      </c>
      <c r="L44" s="21">
        <f t="shared" si="10"/>
        <v>351058609</v>
      </c>
      <c r="M44" s="21">
        <f t="shared" si="10"/>
        <v>295775160</v>
      </c>
      <c r="N44" s="21">
        <f t="shared" si="10"/>
        <v>277627884</v>
      </c>
      <c r="O44" s="116"/>
      <c r="P44" s="116"/>
      <c r="Q44" s="116"/>
      <c r="R44" s="116"/>
      <c r="S44" s="116"/>
      <c r="T44" s="116"/>
      <c r="U44" s="116"/>
      <c r="V44" s="116"/>
      <c r="W44" s="116"/>
      <c r="X44" s="116"/>
    </row>
    <row r="45" spans="1:24" ht="22.5">
      <c r="A45" s="50">
        <v>11</v>
      </c>
      <c r="B45" s="100" t="s">
        <v>32</v>
      </c>
      <c r="C45" s="50">
        <v>2020</v>
      </c>
      <c r="D45" s="50">
        <v>2026</v>
      </c>
      <c r="E45" s="48" t="s">
        <v>5</v>
      </c>
      <c r="F45" s="20" t="s">
        <v>6</v>
      </c>
      <c r="G45" s="21">
        <f t="shared" si="0"/>
        <v>307696750.28999996</v>
      </c>
      <c r="H45" s="21">
        <f>H46+H47</f>
        <v>47677218.350000001</v>
      </c>
      <c r="I45" s="21">
        <f t="shared" ref="I45:N45" si="11">I46+I47</f>
        <v>41002759.689999998</v>
      </c>
      <c r="J45" s="21">
        <f t="shared" si="11"/>
        <v>40083239.259999998</v>
      </c>
      <c r="K45" s="22">
        <f t="shared" si="11"/>
        <v>61859497.009999998</v>
      </c>
      <c r="L45" s="21">
        <f t="shared" si="11"/>
        <v>54520095.799999997</v>
      </c>
      <c r="M45" s="21">
        <f t="shared" si="11"/>
        <v>34265138.079999998</v>
      </c>
      <c r="N45" s="21">
        <f t="shared" si="11"/>
        <v>28288802.100000001</v>
      </c>
      <c r="O45" s="100" t="s">
        <v>10</v>
      </c>
      <c r="P45" s="50" t="s">
        <v>11</v>
      </c>
      <c r="Q45" s="50" t="s">
        <v>1</v>
      </c>
      <c r="R45" s="50">
        <v>100</v>
      </c>
      <c r="S45" s="50">
        <v>100</v>
      </c>
      <c r="T45" s="50">
        <v>100</v>
      </c>
      <c r="U45" s="50">
        <v>100</v>
      </c>
      <c r="V45" s="50">
        <v>100</v>
      </c>
      <c r="W45" s="50">
        <v>100</v>
      </c>
      <c r="X45" s="50">
        <v>100</v>
      </c>
    </row>
    <row r="46" spans="1:24" ht="56.25">
      <c r="A46" s="51"/>
      <c r="B46" s="101"/>
      <c r="C46" s="51"/>
      <c r="D46" s="51"/>
      <c r="E46" s="48"/>
      <c r="F46" s="20" t="s">
        <v>12</v>
      </c>
      <c r="G46" s="21">
        <f t="shared" si="0"/>
        <v>307696750.28999996</v>
      </c>
      <c r="H46" s="21">
        <v>47677218.350000001</v>
      </c>
      <c r="I46" s="23">
        <v>41002759.689999998</v>
      </c>
      <c r="J46" s="23">
        <v>40083239.259999998</v>
      </c>
      <c r="K46" s="22">
        <v>61859497.009999998</v>
      </c>
      <c r="L46" s="21">
        <v>54520095.799999997</v>
      </c>
      <c r="M46" s="21">
        <v>34265138.079999998</v>
      </c>
      <c r="N46" s="21">
        <v>28288802.100000001</v>
      </c>
      <c r="O46" s="101"/>
      <c r="P46" s="51"/>
      <c r="Q46" s="51"/>
      <c r="R46" s="51"/>
      <c r="S46" s="51"/>
      <c r="T46" s="51"/>
      <c r="U46" s="51"/>
      <c r="V46" s="51"/>
      <c r="W46" s="51"/>
      <c r="X46" s="51"/>
    </row>
    <row r="47" spans="1:24" ht="33.75">
      <c r="A47" s="69"/>
      <c r="B47" s="102"/>
      <c r="C47" s="69"/>
      <c r="D47" s="69"/>
      <c r="E47" s="48"/>
      <c r="F47" s="20" t="s">
        <v>8</v>
      </c>
      <c r="G47" s="21">
        <f t="shared" si="0"/>
        <v>0</v>
      </c>
      <c r="H47" s="21">
        <v>0</v>
      </c>
      <c r="I47" s="21">
        <v>0</v>
      </c>
      <c r="J47" s="21">
        <v>0</v>
      </c>
      <c r="K47" s="21">
        <v>0</v>
      </c>
      <c r="L47" s="21">
        <v>0</v>
      </c>
      <c r="M47" s="21">
        <v>0</v>
      </c>
      <c r="N47" s="21">
        <v>0</v>
      </c>
      <c r="O47" s="102"/>
      <c r="P47" s="69"/>
      <c r="Q47" s="69"/>
      <c r="R47" s="69"/>
      <c r="S47" s="69"/>
      <c r="T47" s="69"/>
      <c r="U47" s="69"/>
      <c r="V47" s="69"/>
      <c r="W47" s="69"/>
      <c r="X47" s="69"/>
    </row>
    <row r="48" spans="1:24" ht="22.5">
      <c r="A48" s="50">
        <v>12</v>
      </c>
      <c r="B48" s="100" t="s">
        <v>33</v>
      </c>
      <c r="C48" s="50">
        <v>2020</v>
      </c>
      <c r="D48" s="50">
        <v>2026</v>
      </c>
      <c r="E48" s="48" t="s">
        <v>5</v>
      </c>
      <c r="F48" s="20" t="s">
        <v>6</v>
      </c>
      <c r="G48" s="21">
        <f t="shared" si="0"/>
        <v>618815299.57000005</v>
      </c>
      <c r="H48" s="21">
        <f t="shared" ref="H48:N48" si="12">H49+H50</f>
        <v>73721934</v>
      </c>
      <c r="I48" s="21">
        <f t="shared" si="12"/>
        <v>76948048</v>
      </c>
      <c r="J48" s="21">
        <f t="shared" si="12"/>
        <v>90727770.480000004</v>
      </c>
      <c r="K48" s="22">
        <f t="shared" si="12"/>
        <v>97571927.090000004</v>
      </c>
      <c r="L48" s="21">
        <f t="shared" si="12"/>
        <v>105954980</v>
      </c>
      <c r="M48" s="21">
        <f t="shared" si="12"/>
        <v>86945320</v>
      </c>
      <c r="N48" s="21">
        <f t="shared" si="12"/>
        <v>86945320</v>
      </c>
      <c r="O48" s="100" t="s">
        <v>10</v>
      </c>
      <c r="P48" s="50" t="s">
        <v>11</v>
      </c>
      <c r="Q48" s="50" t="s">
        <v>1</v>
      </c>
      <c r="R48" s="50">
        <v>100</v>
      </c>
      <c r="S48" s="50">
        <v>100</v>
      </c>
      <c r="T48" s="50">
        <v>100</v>
      </c>
      <c r="U48" s="50">
        <v>100</v>
      </c>
      <c r="V48" s="50">
        <v>100</v>
      </c>
      <c r="W48" s="50">
        <v>100</v>
      </c>
      <c r="X48" s="50">
        <v>100</v>
      </c>
    </row>
    <row r="49" spans="1:24" ht="56.25">
      <c r="A49" s="51"/>
      <c r="B49" s="101"/>
      <c r="C49" s="51"/>
      <c r="D49" s="51"/>
      <c r="E49" s="48"/>
      <c r="F49" s="20" t="s">
        <v>12</v>
      </c>
      <c r="G49" s="21">
        <f t="shared" si="0"/>
        <v>0</v>
      </c>
      <c r="H49" s="21">
        <v>0</v>
      </c>
      <c r="I49" s="21">
        <v>0</v>
      </c>
      <c r="J49" s="21">
        <v>0</v>
      </c>
      <c r="K49" s="21">
        <v>0</v>
      </c>
      <c r="L49" s="21">
        <v>0</v>
      </c>
      <c r="M49" s="21">
        <v>0</v>
      </c>
      <c r="N49" s="21">
        <v>0</v>
      </c>
      <c r="O49" s="101"/>
      <c r="P49" s="51"/>
      <c r="Q49" s="51"/>
      <c r="R49" s="51"/>
      <c r="S49" s="51"/>
      <c r="T49" s="51"/>
      <c r="U49" s="51"/>
      <c r="V49" s="51"/>
      <c r="W49" s="51"/>
      <c r="X49" s="51"/>
    </row>
    <row r="50" spans="1:24" ht="33.75">
      <c r="A50" s="69"/>
      <c r="B50" s="102"/>
      <c r="C50" s="69"/>
      <c r="D50" s="69"/>
      <c r="E50" s="48"/>
      <c r="F50" s="20" t="s">
        <v>8</v>
      </c>
      <c r="G50" s="21">
        <f t="shared" si="0"/>
        <v>618815299.57000005</v>
      </c>
      <c r="H50" s="21">
        <v>73721934</v>
      </c>
      <c r="I50" s="23">
        <v>76948048</v>
      </c>
      <c r="J50" s="23">
        <v>90727770.480000004</v>
      </c>
      <c r="K50" s="22">
        <v>97571927.090000004</v>
      </c>
      <c r="L50" s="21">
        <v>105954980</v>
      </c>
      <c r="M50" s="21">
        <v>86945320</v>
      </c>
      <c r="N50" s="21">
        <v>86945320</v>
      </c>
      <c r="O50" s="102"/>
      <c r="P50" s="69"/>
      <c r="Q50" s="69"/>
      <c r="R50" s="69"/>
      <c r="S50" s="69"/>
      <c r="T50" s="69"/>
      <c r="U50" s="69"/>
      <c r="V50" s="69"/>
      <c r="W50" s="69"/>
      <c r="X50" s="69"/>
    </row>
    <row r="51" spans="1:24" ht="22.5">
      <c r="A51" s="50">
        <v>13</v>
      </c>
      <c r="B51" s="100" t="s">
        <v>34</v>
      </c>
      <c r="C51" s="50">
        <v>2020</v>
      </c>
      <c r="D51" s="50">
        <v>2026</v>
      </c>
      <c r="E51" s="48" t="s">
        <v>5</v>
      </c>
      <c r="F51" s="20" t="s">
        <v>6</v>
      </c>
      <c r="G51" s="21">
        <f t="shared" si="0"/>
        <v>1259717859.4299998</v>
      </c>
      <c r="H51" s="21">
        <f t="shared" ref="H51:N51" si="13">H52+H53</f>
        <v>151700417</v>
      </c>
      <c r="I51" s="21">
        <f t="shared" si="13"/>
        <v>156598565</v>
      </c>
      <c r="J51" s="21">
        <f t="shared" si="13"/>
        <v>184649898.52000001</v>
      </c>
      <c r="K51" s="22">
        <f t="shared" si="13"/>
        <v>201817588.91</v>
      </c>
      <c r="L51" s="21">
        <f t="shared" si="13"/>
        <v>211540722</v>
      </c>
      <c r="M51" s="21">
        <f t="shared" si="13"/>
        <v>176705334</v>
      </c>
      <c r="N51" s="21">
        <f t="shared" si="13"/>
        <v>176705334</v>
      </c>
      <c r="O51" s="100" t="s">
        <v>10</v>
      </c>
      <c r="P51" s="50" t="s">
        <v>11</v>
      </c>
      <c r="Q51" s="50" t="s">
        <v>1</v>
      </c>
      <c r="R51" s="50">
        <v>100</v>
      </c>
      <c r="S51" s="50">
        <v>100</v>
      </c>
      <c r="T51" s="50">
        <v>100</v>
      </c>
      <c r="U51" s="50">
        <v>100</v>
      </c>
      <c r="V51" s="50">
        <v>100</v>
      </c>
      <c r="W51" s="50">
        <v>100</v>
      </c>
      <c r="X51" s="50">
        <v>100</v>
      </c>
    </row>
    <row r="52" spans="1:24" ht="56.25">
      <c r="A52" s="51"/>
      <c r="B52" s="101"/>
      <c r="C52" s="51"/>
      <c r="D52" s="51"/>
      <c r="E52" s="48"/>
      <c r="F52" s="20" t="s">
        <v>12</v>
      </c>
      <c r="G52" s="21">
        <f t="shared" si="0"/>
        <v>0</v>
      </c>
      <c r="H52" s="21">
        <v>0</v>
      </c>
      <c r="I52" s="21">
        <v>0</v>
      </c>
      <c r="J52" s="21">
        <v>0</v>
      </c>
      <c r="K52" s="21">
        <v>0</v>
      </c>
      <c r="L52" s="21">
        <v>0</v>
      </c>
      <c r="M52" s="21">
        <v>0</v>
      </c>
      <c r="N52" s="21">
        <v>0</v>
      </c>
      <c r="O52" s="101"/>
      <c r="P52" s="51"/>
      <c r="Q52" s="51"/>
      <c r="R52" s="51"/>
      <c r="S52" s="51"/>
      <c r="T52" s="51"/>
      <c r="U52" s="51"/>
      <c r="V52" s="51"/>
      <c r="W52" s="51"/>
      <c r="X52" s="51"/>
    </row>
    <row r="53" spans="1:24" ht="33.75">
      <c r="A53" s="69"/>
      <c r="B53" s="102"/>
      <c r="C53" s="69"/>
      <c r="D53" s="69"/>
      <c r="E53" s="48"/>
      <c r="F53" s="20" t="s">
        <v>8</v>
      </c>
      <c r="G53" s="21">
        <f t="shared" si="0"/>
        <v>1259717859.4299998</v>
      </c>
      <c r="H53" s="21">
        <v>151700417</v>
      </c>
      <c r="I53" s="22">
        <v>156598565</v>
      </c>
      <c r="J53" s="21">
        <v>184649898.52000001</v>
      </c>
      <c r="K53" s="22">
        <v>201817588.91</v>
      </c>
      <c r="L53" s="21">
        <v>211540722</v>
      </c>
      <c r="M53" s="21">
        <v>176705334</v>
      </c>
      <c r="N53" s="21">
        <v>176705334</v>
      </c>
      <c r="O53" s="102"/>
      <c r="P53" s="69"/>
      <c r="Q53" s="69"/>
      <c r="R53" s="69"/>
      <c r="S53" s="69"/>
      <c r="T53" s="69"/>
      <c r="U53" s="69"/>
      <c r="V53" s="69"/>
      <c r="W53" s="69"/>
      <c r="X53" s="69"/>
    </row>
    <row r="54" spans="1:24" ht="22.5">
      <c r="A54" s="50">
        <v>14</v>
      </c>
      <c r="B54" s="100" t="s">
        <v>35</v>
      </c>
      <c r="C54" s="50">
        <v>2020</v>
      </c>
      <c r="D54" s="50">
        <v>2026</v>
      </c>
      <c r="E54" s="48" t="s">
        <v>5</v>
      </c>
      <c r="F54" s="20" t="s">
        <v>6</v>
      </c>
      <c r="G54" s="21">
        <f t="shared" si="0"/>
        <v>100947358</v>
      </c>
      <c r="H54" s="21">
        <f t="shared" ref="H54:N54" si="14">H55+H56</f>
        <v>13017644</v>
      </c>
      <c r="I54" s="21">
        <f t="shared" si="14"/>
        <v>13675027</v>
      </c>
      <c r="J54" s="21">
        <f t="shared" si="14"/>
        <v>15100000</v>
      </c>
      <c r="K54" s="22">
        <f t="shared" si="14"/>
        <v>16158801</v>
      </c>
      <c r="L54" s="21">
        <f t="shared" si="14"/>
        <v>15041426</v>
      </c>
      <c r="M54" s="21">
        <f t="shared" si="14"/>
        <v>13977230</v>
      </c>
      <c r="N54" s="21">
        <f t="shared" si="14"/>
        <v>13977230</v>
      </c>
      <c r="O54" s="100" t="s">
        <v>10</v>
      </c>
      <c r="P54" s="50" t="s">
        <v>11</v>
      </c>
      <c r="Q54" s="50" t="s">
        <v>1</v>
      </c>
      <c r="R54" s="50">
        <v>100</v>
      </c>
      <c r="S54" s="50">
        <v>100</v>
      </c>
      <c r="T54" s="50">
        <v>100</v>
      </c>
      <c r="U54" s="50">
        <v>100</v>
      </c>
      <c r="V54" s="50">
        <v>100</v>
      </c>
      <c r="W54" s="50">
        <v>100</v>
      </c>
      <c r="X54" s="50">
        <v>100</v>
      </c>
    </row>
    <row r="55" spans="1:24" ht="56.25">
      <c r="A55" s="51"/>
      <c r="B55" s="101"/>
      <c r="C55" s="51"/>
      <c r="D55" s="51"/>
      <c r="E55" s="48"/>
      <c r="F55" s="20" t="s">
        <v>12</v>
      </c>
      <c r="G55" s="21">
        <f t="shared" si="0"/>
        <v>0</v>
      </c>
      <c r="H55" s="21">
        <v>0</v>
      </c>
      <c r="I55" s="21">
        <v>0</v>
      </c>
      <c r="J55" s="21">
        <v>0</v>
      </c>
      <c r="K55" s="21">
        <v>0</v>
      </c>
      <c r="L55" s="21">
        <v>0</v>
      </c>
      <c r="M55" s="21">
        <v>0</v>
      </c>
      <c r="N55" s="21">
        <v>0</v>
      </c>
      <c r="O55" s="101"/>
      <c r="P55" s="51"/>
      <c r="Q55" s="51"/>
      <c r="R55" s="51"/>
      <c r="S55" s="51"/>
      <c r="T55" s="51"/>
      <c r="U55" s="51"/>
      <c r="V55" s="51"/>
      <c r="W55" s="51"/>
      <c r="X55" s="51"/>
    </row>
    <row r="56" spans="1:24" ht="33.75">
      <c r="A56" s="69"/>
      <c r="B56" s="102"/>
      <c r="C56" s="69"/>
      <c r="D56" s="69"/>
      <c r="E56" s="48"/>
      <c r="F56" s="20" t="s">
        <v>8</v>
      </c>
      <c r="G56" s="21">
        <f t="shared" si="0"/>
        <v>100947358</v>
      </c>
      <c r="H56" s="21">
        <v>13017644</v>
      </c>
      <c r="I56" s="21">
        <v>13675027</v>
      </c>
      <c r="J56" s="21">
        <v>15100000</v>
      </c>
      <c r="K56" s="22">
        <v>16158801</v>
      </c>
      <c r="L56" s="21">
        <v>15041426</v>
      </c>
      <c r="M56" s="21">
        <v>13977230</v>
      </c>
      <c r="N56" s="21">
        <v>13977230</v>
      </c>
      <c r="O56" s="102"/>
      <c r="P56" s="69"/>
      <c r="Q56" s="69"/>
      <c r="R56" s="69"/>
      <c r="S56" s="69"/>
      <c r="T56" s="69"/>
      <c r="U56" s="69"/>
      <c r="V56" s="69"/>
      <c r="W56" s="69"/>
      <c r="X56" s="69"/>
    </row>
    <row r="57" spans="1:24" ht="22.5">
      <c r="A57" s="50">
        <v>15</v>
      </c>
      <c r="B57" s="100" t="s">
        <v>36</v>
      </c>
      <c r="C57" s="50">
        <v>2020</v>
      </c>
      <c r="D57" s="50">
        <v>2026</v>
      </c>
      <c r="E57" s="48" t="s">
        <v>5</v>
      </c>
      <c r="F57" s="20" t="s">
        <v>6</v>
      </c>
      <c r="G57" s="21">
        <f t="shared" si="0"/>
        <v>5090772.43</v>
      </c>
      <c r="H57" s="21">
        <f>H58+H59</f>
        <v>1467008</v>
      </c>
      <c r="I57" s="21">
        <f t="shared" ref="I57:N57" si="15">I58+I59</f>
        <v>709160</v>
      </c>
      <c r="J57" s="21">
        <f t="shared" si="15"/>
        <v>604650</v>
      </c>
      <c r="K57" s="21">
        <f t="shared" si="15"/>
        <v>519230</v>
      </c>
      <c r="L57" s="21">
        <f t="shared" si="15"/>
        <v>797130</v>
      </c>
      <c r="M57" s="21">
        <f t="shared" si="15"/>
        <v>500565.97</v>
      </c>
      <c r="N57" s="21">
        <f t="shared" si="15"/>
        <v>493028.46</v>
      </c>
      <c r="O57" s="100" t="s">
        <v>37</v>
      </c>
      <c r="P57" s="50" t="s">
        <v>11</v>
      </c>
      <c r="Q57" s="50" t="s">
        <v>1</v>
      </c>
      <c r="R57" s="50">
        <v>100</v>
      </c>
      <c r="S57" s="50">
        <v>100</v>
      </c>
      <c r="T57" s="50">
        <v>100</v>
      </c>
      <c r="U57" s="50">
        <v>100</v>
      </c>
      <c r="V57" s="50">
        <v>100</v>
      </c>
      <c r="W57" s="50">
        <v>100</v>
      </c>
      <c r="X57" s="50">
        <v>100</v>
      </c>
    </row>
    <row r="58" spans="1:24" ht="56.25">
      <c r="A58" s="51"/>
      <c r="B58" s="101"/>
      <c r="C58" s="51"/>
      <c r="D58" s="51"/>
      <c r="E58" s="48"/>
      <c r="F58" s="20" t="s">
        <v>12</v>
      </c>
      <c r="G58" s="21">
        <f t="shared" si="0"/>
        <v>3066635.37</v>
      </c>
      <c r="H58" s="21">
        <v>733504</v>
      </c>
      <c r="I58" s="21">
        <v>354580</v>
      </c>
      <c r="J58" s="21">
        <v>302416.94</v>
      </c>
      <c r="K58" s="21">
        <v>259615</v>
      </c>
      <c r="L58" s="21">
        <v>422925</v>
      </c>
      <c r="M58" s="21">
        <v>500565.97</v>
      </c>
      <c r="N58" s="21">
        <v>493028.46</v>
      </c>
      <c r="O58" s="101"/>
      <c r="P58" s="51"/>
      <c r="Q58" s="51"/>
      <c r="R58" s="51"/>
      <c r="S58" s="51"/>
      <c r="T58" s="51"/>
      <c r="U58" s="51"/>
      <c r="V58" s="51"/>
      <c r="W58" s="51"/>
      <c r="X58" s="51"/>
    </row>
    <row r="59" spans="1:24" ht="33.75">
      <c r="A59" s="69"/>
      <c r="B59" s="102"/>
      <c r="C59" s="69"/>
      <c r="D59" s="69"/>
      <c r="E59" s="48"/>
      <c r="F59" s="20" t="s">
        <v>8</v>
      </c>
      <c r="G59" s="21">
        <f t="shared" si="0"/>
        <v>2024137.06</v>
      </c>
      <c r="H59" s="21">
        <v>733504</v>
      </c>
      <c r="I59" s="22">
        <v>354580</v>
      </c>
      <c r="J59" s="21">
        <v>302233.06</v>
      </c>
      <c r="K59" s="21">
        <v>259615</v>
      </c>
      <c r="L59" s="21">
        <v>374205</v>
      </c>
      <c r="M59" s="21">
        <v>0</v>
      </c>
      <c r="N59" s="21">
        <v>0</v>
      </c>
      <c r="O59" s="102"/>
      <c r="P59" s="69"/>
      <c r="Q59" s="69"/>
      <c r="R59" s="69"/>
      <c r="S59" s="69"/>
      <c r="T59" s="69"/>
      <c r="U59" s="69"/>
      <c r="V59" s="69"/>
      <c r="W59" s="69"/>
      <c r="X59" s="69"/>
    </row>
    <row r="60" spans="1:24" ht="22.5">
      <c r="A60" s="50">
        <v>16</v>
      </c>
      <c r="B60" s="100" t="s">
        <v>38</v>
      </c>
      <c r="C60" s="50">
        <v>2020</v>
      </c>
      <c r="D60" s="42">
        <v>2026</v>
      </c>
      <c r="E60" s="48" t="s">
        <v>5</v>
      </c>
      <c r="F60" s="20" t="s">
        <v>6</v>
      </c>
      <c r="G60" s="21">
        <f t="shared" si="0"/>
        <v>364600</v>
      </c>
      <c r="H60" s="21">
        <f>H61+H62</f>
        <v>0</v>
      </c>
      <c r="I60" s="21">
        <f t="shared" ref="I60:N60" si="16">I61+I62</f>
        <v>0</v>
      </c>
      <c r="J60" s="21">
        <f t="shared" si="16"/>
        <v>0</v>
      </c>
      <c r="K60" s="22">
        <f t="shared" si="16"/>
        <v>353000</v>
      </c>
      <c r="L60" s="21">
        <f t="shared" si="16"/>
        <v>11600</v>
      </c>
      <c r="M60" s="21">
        <f t="shared" si="16"/>
        <v>0</v>
      </c>
      <c r="N60" s="21">
        <f t="shared" si="16"/>
        <v>0</v>
      </c>
      <c r="O60" s="100" t="s">
        <v>18</v>
      </c>
      <c r="P60" s="50" t="s">
        <v>11</v>
      </c>
      <c r="Q60" s="50" t="s">
        <v>1</v>
      </c>
      <c r="R60" s="50">
        <v>100</v>
      </c>
      <c r="S60" s="50">
        <v>100</v>
      </c>
      <c r="T60" s="50">
        <v>100</v>
      </c>
      <c r="U60" s="50">
        <v>100</v>
      </c>
      <c r="V60" s="50">
        <v>100</v>
      </c>
      <c r="W60" s="50">
        <v>100</v>
      </c>
      <c r="X60" s="50">
        <v>100</v>
      </c>
    </row>
    <row r="61" spans="1:24" ht="56.25">
      <c r="A61" s="51"/>
      <c r="B61" s="101"/>
      <c r="C61" s="51"/>
      <c r="D61" s="42"/>
      <c r="E61" s="48"/>
      <c r="F61" s="20" t="s">
        <v>7</v>
      </c>
      <c r="G61" s="21">
        <f t="shared" si="0"/>
        <v>364600</v>
      </c>
      <c r="H61" s="21">
        <v>0</v>
      </c>
      <c r="I61" s="21">
        <v>0</v>
      </c>
      <c r="J61" s="21">
        <v>0</v>
      </c>
      <c r="K61" s="22">
        <v>353000</v>
      </c>
      <c r="L61" s="21">
        <v>11600</v>
      </c>
      <c r="M61" s="21">
        <v>0</v>
      </c>
      <c r="N61" s="21">
        <v>0</v>
      </c>
      <c r="O61" s="101"/>
      <c r="P61" s="51"/>
      <c r="Q61" s="51"/>
      <c r="R61" s="51"/>
      <c r="S61" s="51"/>
      <c r="T61" s="51"/>
      <c r="U61" s="51"/>
      <c r="V61" s="51"/>
      <c r="W61" s="51"/>
      <c r="X61" s="51"/>
    </row>
    <row r="62" spans="1:24" ht="33.75">
      <c r="A62" s="69"/>
      <c r="B62" s="102"/>
      <c r="C62" s="69"/>
      <c r="D62" s="42"/>
      <c r="E62" s="48"/>
      <c r="F62" s="20" t="s">
        <v>8</v>
      </c>
      <c r="G62" s="21">
        <f t="shared" si="0"/>
        <v>0</v>
      </c>
      <c r="H62" s="21">
        <v>0</v>
      </c>
      <c r="I62" s="21">
        <v>0</v>
      </c>
      <c r="J62" s="21">
        <v>0</v>
      </c>
      <c r="K62" s="21">
        <v>0</v>
      </c>
      <c r="L62" s="21">
        <v>0</v>
      </c>
      <c r="M62" s="21">
        <v>0</v>
      </c>
      <c r="N62" s="21">
        <v>0</v>
      </c>
      <c r="O62" s="102"/>
      <c r="P62" s="69"/>
      <c r="Q62" s="69"/>
      <c r="R62" s="69"/>
      <c r="S62" s="69"/>
      <c r="T62" s="69"/>
      <c r="U62" s="69"/>
      <c r="V62" s="69"/>
      <c r="W62" s="69"/>
      <c r="X62" s="69"/>
    </row>
    <row r="63" spans="1:24" ht="22.5" hidden="1">
      <c r="A63" s="35" t="s">
        <v>39</v>
      </c>
      <c r="B63" s="100" t="s">
        <v>40</v>
      </c>
      <c r="C63" s="50">
        <v>2020</v>
      </c>
      <c r="D63" s="42">
        <v>2026</v>
      </c>
      <c r="E63" s="48" t="s">
        <v>5</v>
      </c>
      <c r="F63" s="20" t="s">
        <v>6</v>
      </c>
      <c r="G63" s="21">
        <f>H63+I63+J63+K63+L63+M63+N63</f>
        <v>2900085.05</v>
      </c>
      <c r="H63" s="21">
        <f>H64+H65</f>
        <v>648193.13</v>
      </c>
      <c r="I63" s="21">
        <f t="shared" ref="I63:N63" si="17">I64+I65</f>
        <v>2251891.92</v>
      </c>
      <c r="J63" s="21">
        <f t="shared" si="17"/>
        <v>0</v>
      </c>
      <c r="K63" s="21">
        <f t="shared" si="17"/>
        <v>0</v>
      </c>
      <c r="L63" s="21">
        <f t="shared" si="17"/>
        <v>0</v>
      </c>
      <c r="M63" s="21">
        <f t="shared" si="17"/>
        <v>0</v>
      </c>
      <c r="N63" s="21">
        <f t="shared" si="17"/>
        <v>0</v>
      </c>
      <c r="O63" s="100" t="s">
        <v>27</v>
      </c>
      <c r="P63" s="50" t="s">
        <v>11</v>
      </c>
      <c r="Q63" s="50" t="s">
        <v>1</v>
      </c>
      <c r="R63" s="50">
        <v>100</v>
      </c>
      <c r="S63" s="50">
        <v>100</v>
      </c>
      <c r="T63" s="50">
        <v>0</v>
      </c>
      <c r="U63" s="50">
        <v>0</v>
      </c>
      <c r="V63" s="50">
        <v>0</v>
      </c>
      <c r="W63" s="50">
        <v>0</v>
      </c>
      <c r="X63" s="50">
        <v>0</v>
      </c>
    </row>
    <row r="64" spans="1:24" ht="56.25" hidden="1">
      <c r="A64" s="115"/>
      <c r="B64" s="101"/>
      <c r="C64" s="51"/>
      <c r="D64" s="42"/>
      <c r="E64" s="48"/>
      <c r="F64" s="20" t="s">
        <v>7</v>
      </c>
      <c r="G64" s="21">
        <f>H64+I64+J64+K64+L64+M64+N64</f>
        <v>29000.85</v>
      </c>
      <c r="H64" s="21">
        <v>6481.93</v>
      </c>
      <c r="I64" s="21">
        <v>22518.92</v>
      </c>
      <c r="J64" s="21">
        <v>0</v>
      </c>
      <c r="K64" s="21">
        <v>0</v>
      </c>
      <c r="L64" s="21">
        <v>0</v>
      </c>
      <c r="M64" s="21">
        <v>0</v>
      </c>
      <c r="N64" s="21">
        <v>0</v>
      </c>
      <c r="O64" s="101"/>
      <c r="P64" s="51"/>
      <c r="Q64" s="51"/>
      <c r="R64" s="51"/>
      <c r="S64" s="51"/>
      <c r="T64" s="51"/>
      <c r="U64" s="51"/>
      <c r="V64" s="51"/>
      <c r="W64" s="51"/>
      <c r="X64" s="51"/>
    </row>
    <row r="65" spans="1:24" ht="33.75" hidden="1">
      <c r="A65" s="38"/>
      <c r="B65" s="102"/>
      <c r="C65" s="69"/>
      <c r="D65" s="42"/>
      <c r="E65" s="48"/>
      <c r="F65" s="20" t="s">
        <v>8</v>
      </c>
      <c r="G65" s="21">
        <f>H65+I65+J65+K65+L65+M65+N65</f>
        <v>2871084.2</v>
      </c>
      <c r="H65" s="21">
        <v>641711.19999999995</v>
      </c>
      <c r="I65" s="21">
        <v>2229373</v>
      </c>
      <c r="J65" s="21">
        <v>0</v>
      </c>
      <c r="K65" s="21">
        <v>0</v>
      </c>
      <c r="L65" s="21">
        <v>0</v>
      </c>
      <c r="M65" s="21">
        <v>0</v>
      </c>
      <c r="N65" s="21">
        <v>0</v>
      </c>
      <c r="O65" s="102"/>
      <c r="P65" s="69"/>
      <c r="Q65" s="69"/>
      <c r="R65" s="69"/>
      <c r="S65" s="69"/>
      <c r="T65" s="69"/>
      <c r="U65" s="69"/>
      <c r="V65" s="69"/>
      <c r="W65" s="69"/>
      <c r="X65" s="69"/>
    </row>
    <row r="66" spans="1:24" ht="22.5" hidden="1">
      <c r="A66" s="35" t="s">
        <v>41</v>
      </c>
      <c r="B66" s="100" t="s">
        <v>42</v>
      </c>
      <c r="C66" s="50">
        <v>2020</v>
      </c>
      <c r="D66" s="42">
        <v>2026</v>
      </c>
      <c r="E66" s="48" t="s">
        <v>5</v>
      </c>
      <c r="F66" s="20" t="s">
        <v>6</v>
      </c>
      <c r="G66" s="21">
        <f t="shared" ref="G66:G104" si="18">H66+I66+J66+K66+L66+M66+N66</f>
        <v>434343.43</v>
      </c>
      <c r="H66" s="21">
        <f>H67+H68</f>
        <v>434343.43</v>
      </c>
      <c r="I66" s="21">
        <f t="shared" ref="I66:N66" si="19">I67+I68</f>
        <v>0</v>
      </c>
      <c r="J66" s="21">
        <f t="shared" si="19"/>
        <v>0</v>
      </c>
      <c r="K66" s="21">
        <f t="shared" si="19"/>
        <v>0</v>
      </c>
      <c r="L66" s="21">
        <f t="shared" si="19"/>
        <v>0</v>
      </c>
      <c r="M66" s="21">
        <f t="shared" si="19"/>
        <v>0</v>
      </c>
      <c r="N66" s="21">
        <f t="shared" si="19"/>
        <v>0</v>
      </c>
      <c r="O66" s="100" t="s">
        <v>43</v>
      </c>
      <c r="P66" s="50" t="s">
        <v>11</v>
      </c>
      <c r="Q66" s="50" t="s">
        <v>1</v>
      </c>
      <c r="R66" s="50">
        <v>100</v>
      </c>
      <c r="S66" s="50">
        <v>0</v>
      </c>
      <c r="T66" s="50">
        <v>0</v>
      </c>
      <c r="U66" s="50">
        <v>0</v>
      </c>
      <c r="V66" s="50">
        <v>0</v>
      </c>
      <c r="W66" s="50">
        <v>0</v>
      </c>
      <c r="X66" s="50">
        <v>0</v>
      </c>
    </row>
    <row r="67" spans="1:24" ht="56.25" hidden="1">
      <c r="A67" s="115"/>
      <c r="B67" s="101"/>
      <c r="C67" s="51"/>
      <c r="D67" s="42"/>
      <c r="E67" s="48"/>
      <c r="F67" s="20" t="s">
        <v>7</v>
      </c>
      <c r="G67" s="21">
        <f t="shared" si="18"/>
        <v>4343.43</v>
      </c>
      <c r="H67" s="21">
        <v>4343.43</v>
      </c>
      <c r="I67" s="21">
        <v>0</v>
      </c>
      <c r="J67" s="21">
        <v>0</v>
      </c>
      <c r="K67" s="21">
        <v>0</v>
      </c>
      <c r="L67" s="21">
        <v>0</v>
      </c>
      <c r="M67" s="21">
        <v>0</v>
      </c>
      <c r="N67" s="21">
        <v>0</v>
      </c>
      <c r="O67" s="101"/>
      <c r="P67" s="51"/>
      <c r="Q67" s="51"/>
      <c r="R67" s="51"/>
      <c r="S67" s="51"/>
      <c r="T67" s="51"/>
      <c r="U67" s="51"/>
      <c r="V67" s="51"/>
      <c r="W67" s="51"/>
      <c r="X67" s="51"/>
    </row>
    <row r="68" spans="1:24" ht="33.75" hidden="1">
      <c r="A68" s="38"/>
      <c r="B68" s="102"/>
      <c r="C68" s="69"/>
      <c r="D68" s="42"/>
      <c r="E68" s="48"/>
      <c r="F68" s="20" t="s">
        <v>8</v>
      </c>
      <c r="G68" s="21">
        <f t="shared" si="18"/>
        <v>430000</v>
      </c>
      <c r="H68" s="21">
        <v>430000</v>
      </c>
      <c r="I68" s="21">
        <v>0</v>
      </c>
      <c r="J68" s="21">
        <v>0</v>
      </c>
      <c r="K68" s="21">
        <v>0</v>
      </c>
      <c r="L68" s="21">
        <v>0</v>
      </c>
      <c r="M68" s="21">
        <v>0</v>
      </c>
      <c r="N68" s="21">
        <v>0</v>
      </c>
      <c r="O68" s="102"/>
      <c r="P68" s="69"/>
      <c r="Q68" s="69"/>
      <c r="R68" s="69"/>
      <c r="S68" s="69"/>
      <c r="T68" s="69"/>
      <c r="U68" s="69"/>
      <c r="V68" s="69"/>
      <c r="W68" s="69"/>
      <c r="X68" s="69"/>
    </row>
    <row r="69" spans="1:24" ht="22.5" hidden="1">
      <c r="A69" s="35" t="s">
        <v>44</v>
      </c>
      <c r="B69" s="100" t="s">
        <v>45</v>
      </c>
      <c r="C69" s="50">
        <v>2020</v>
      </c>
      <c r="D69" s="42">
        <v>2026</v>
      </c>
      <c r="E69" s="48" t="s">
        <v>5</v>
      </c>
      <c r="F69" s="20" t="s">
        <v>6</v>
      </c>
      <c r="G69" s="21">
        <f t="shared" si="18"/>
        <v>59552528.340000004</v>
      </c>
      <c r="H69" s="21">
        <f>H70+H71</f>
        <v>6108984</v>
      </c>
      <c r="I69" s="21">
        <f t="shared" ref="I69:N69" si="20">I70+I71</f>
        <v>17698086</v>
      </c>
      <c r="J69" s="21">
        <f t="shared" si="20"/>
        <v>17888019.84</v>
      </c>
      <c r="K69" s="21">
        <f t="shared" si="20"/>
        <v>17857438.5</v>
      </c>
      <c r="L69" s="21">
        <f t="shared" si="20"/>
        <v>0</v>
      </c>
      <c r="M69" s="21">
        <f t="shared" si="20"/>
        <v>0</v>
      </c>
      <c r="N69" s="21">
        <f t="shared" si="20"/>
        <v>0</v>
      </c>
      <c r="O69" s="100" t="s">
        <v>46</v>
      </c>
      <c r="P69" s="50" t="s">
        <v>11</v>
      </c>
      <c r="Q69" s="50" t="s">
        <v>1</v>
      </c>
      <c r="R69" s="50">
        <v>100</v>
      </c>
      <c r="S69" s="50">
        <v>100</v>
      </c>
      <c r="T69" s="50">
        <v>100</v>
      </c>
      <c r="U69" s="50">
        <v>100</v>
      </c>
      <c r="V69" s="50">
        <v>100</v>
      </c>
      <c r="W69" s="50">
        <v>0</v>
      </c>
      <c r="X69" s="50">
        <v>0</v>
      </c>
    </row>
    <row r="70" spans="1:24" ht="56.25" hidden="1">
      <c r="A70" s="115"/>
      <c r="B70" s="101"/>
      <c r="C70" s="51"/>
      <c r="D70" s="42"/>
      <c r="E70" s="48"/>
      <c r="F70" s="20" t="s">
        <v>7</v>
      </c>
      <c r="G70" s="21">
        <f t="shared" si="18"/>
        <v>0</v>
      </c>
      <c r="H70" s="21">
        <v>0</v>
      </c>
      <c r="I70" s="21">
        <v>0</v>
      </c>
      <c r="J70" s="21">
        <v>0</v>
      </c>
      <c r="K70" s="21">
        <v>0</v>
      </c>
      <c r="L70" s="21">
        <v>0</v>
      </c>
      <c r="M70" s="21">
        <v>0</v>
      </c>
      <c r="N70" s="21">
        <v>0</v>
      </c>
      <c r="O70" s="101"/>
      <c r="P70" s="51"/>
      <c r="Q70" s="51"/>
      <c r="R70" s="51"/>
      <c r="S70" s="51"/>
      <c r="T70" s="51"/>
      <c r="U70" s="51"/>
      <c r="V70" s="51"/>
      <c r="W70" s="51"/>
      <c r="X70" s="51"/>
    </row>
    <row r="71" spans="1:24" ht="33.75" hidden="1">
      <c r="A71" s="38"/>
      <c r="B71" s="102"/>
      <c r="C71" s="69"/>
      <c r="D71" s="42"/>
      <c r="E71" s="48"/>
      <c r="F71" s="20" t="s">
        <v>8</v>
      </c>
      <c r="G71" s="21">
        <f t="shared" si="18"/>
        <v>59552528.340000004</v>
      </c>
      <c r="H71" s="21">
        <v>6108984</v>
      </c>
      <c r="I71" s="21">
        <v>17698086</v>
      </c>
      <c r="J71" s="21">
        <v>17888019.84</v>
      </c>
      <c r="K71" s="21">
        <v>17857438.5</v>
      </c>
      <c r="L71" s="21">
        <v>0</v>
      </c>
      <c r="M71" s="21">
        <v>0</v>
      </c>
      <c r="N71" s="21">
        <v>0</v>
      </c>
      <c r="O71" s="102"/>
      <c r="P71" s="69"/>
      <c r="Q71" s="69"/>
      <c r="R71" s="69"/>
      <c r="S71" s="69"/>
      <c r="T71" s="69"/>
      <c r="U71" s="69"/>
      <c r="V71" s="69"/>
      <c r="W71" s="69"/>
      <c r="X71" s="69"/>
    </row>
    <row r="72" spans="1:24" ht="22.5" hidden="1">
      <c r="A72" s="35" t="s">
        <v>47</v>
      </c>
      <c r="B72" s="100" t="s">
        <v>48</v>
      </c>
      <c r="C72" s="50">
        <v>2020</v>
      </c>
      <c r="D72" s="42">
        <v>2026</v>
      </c>
      <c r="E72" s="48" t="s">
        <v>5</v>
      </c>
      <c r="F72" s="20" t="s">
        <v>6</v>
      </c>
      <c r="G72" s="21">
        <f t="shared" si="18"/>
        <v>749488.58</v>
      </c>
      <c r="H72" s="21">
        <f>H73+H74</f>
        <v>0</v>
      </c>
      <c r="I72" s="21">
        <f t="shared" ref="I72:N72" si="21">I73+I74</f>
        <v>151065.04999999999</v>
      </c>
      <c r="J72" s="21">
        <f t="shared" si="21"/>
        <v>135449.53</v>
      </c>
      <c r="K72" s="22">
        <f t="shared" si="21"/>
        <v>127264</v>
      </c>
      <c r="L72" s="21">
        <f t="shared" si="21"/>
        <v>113686</v>
      </c>
      <c r="M72" s="21">
        <f t="shared" si="21"/>
        <v>111012</v>
      </c>
      <c r="N72" s="21">
        <f t="shared" si="21"/>
        <v>111012</v>
      </c>
      <c r="O72" s="100" t="s">
        <v>49</v>
      </c>
      <c r="P72" s="50" t="s">
        <v>11</v>
      </c>
      <c r="Q72" s="50" t="s">
        <v>1</v>
      </c>
      <c r="R72" s="50">
        <v>100</v>
      </c>
      <c r="S72" s="50">
        <v>100</v>
      </c>
      <c r="T72" s="50">
        <v>100</v>
      </c>
      <c r="U72" s="50">
        <v>100</v>
      </c>
      <c r="V72" s="50">
        <v>100</v>
      </c>
      <c r="W72" s="50">
        <v>100</v>
      </c>
      <c r="X72" s="50">
        <v>100</v>
      </c>
    </row>
    <row r="73" spans="1:24" ht="56.25" hidden="1">
      <c r="A73" s="115"/>
      <c r="B73" s="101"/>
      <c r="C73" s="51"/>
      <c r="D73" s="42"/>
      <c r="E73" s="48"/>
      <c r="F73" s="20" t="s">
        <v>7</v>
      </c>
      <c r="G73" s="21">
        <f t="shared" si="18"/>
        <v>749488.58</v>
      </c>
      <c r="H73" s="21">
        <v>0</v>
      </c>
      <c r="I73" s="22">
        <v>151065.04999999999</v>
      </c>
      <c r="J73" s="21">
        <v>135449.53</v>
      </c>
      <c r="K73" s="22">
        <v>127264</v>
      </c>
      <c r="L73" s="21">
        <v>113686</v>
      </c>
      <c r="M73" s="21">
        <v>111012</v>
      </c>
      <c r="N73" s="21">
        <v>111012</v>
      </c>
      <c r="O73" s="101"/>
      <c r="P73" s="51"/>
      <c r="Q73" s="51"/>
      <c r="R73" s="51"/>
      <c r="S73" s="51"/>
      <c r="T73" s="51"/>
      <c r="U73" s="51"/>
      <c r="V73" s="51"/>
      <c r="W73" s="51"/>
      <c r="X73" s="51"/>
    </row>
    <row r="74" spans="1:24" ht="33.75" hidden="1">
      <c r="A74" s="38"/>
      <c r="B74" s="102"/>
      <c r="C74" s="69"/>
      <c r="D74" s="42"/>
      <c r="E74" s="48"/>
      <c r="F74" s="20" t="s">
        <v>8</v>
      </c>
      <c r="G74" s="21">
        <f t="shared" si="18"/>
        <v>0</v>
      </c>
      <c r="H74" s="21">
        <v>0</v>
      </c>
      <c r="I74" s="21">
        <v>0</v>
      </c>
      <c r="J74" s="21">
        <v>0</v>
      </c>
      <c r="K74" s="21">
        <v>0</v>
      </c>
      <c r="L74" s="21">
        <v>0</v>
      </c>
      <c r="M74" s="21">
        <v>0</v>
      </c>
      <c r="N74" s="21">
        <v>0</v>
      </c>
      <c r="O74" s="102"/>
      <c r="P74" s="69"/>
      <c r="Q74" s="69"/>
      <c r="R74" s="69"/>
      <c r="S74" s="69"/>
      <c r="T74" s="69"/>
      <c r="U74" s="69"/>
      <c r="V74" s="69"/>
      <c r="W74" s="69"/>
      <c r="X74" s="69"/>
    </row>
    <row r="75" spans="1:24" ht="22.5">
      <c r="A75" s="35" t="s">
        <v>50</v>
      </c>
      <c r="B75" s="100" t="s">
        <v>51</v>
      </c>
      <c r="C75" s="50">
        <v>2020</v>
      </c>
      <c r="D75" s="42">
        <v>2026</v>
      </c>
      <c r="E75" s="48" t="s">
        <v>5</v>
      </c>
      <c r="F75" s="20" t="s">
        <v>6</v>
      </c>
      <c r="G75" s="21">
        <f t="shared" si="18"/>
        <v>13357803.93</v>
      </c>
      <c r="H75" s="21">
        <f>H76+H77</f>
        <v>0</v>
      </c>
      <c r="I75" s="21">
        <f t="shared" ref="I75:N75" si="22">I76+I77</f>
        <v>1351375.64</v>
      </c>
      <c r="J75" s="21">
        <f t="shared" si="22"/>
        <v>1771555.77</v>
      </c>
      <c r="K75" s="22">
        <f t="shared" si="22"/>
        <v>1999130.04</v>
      </c>
      <c r="L75" s="21">
        <f t="shared" si="22"/>
        <v>2455462.48</v>
      </c>
      <c r="M75" s="21">
        <f t="shared" si="22"/>
        <v>2890140</v>
      </c>
      <c r="N75" s="21">
        <f t="shared" si="22"/>
        <v>2890140</v>
      </c>
      <c r="O75" s="100" t="s">
        <v>52</v>
      </c>
      <c r="P75" s="50" t="s">
        <v>11</v>
      </c>
      <c r="Q75" s="50" t="s">
        <v>1</v>
      </c>
      <c r="R75" s="50">
        <v>100</v>
      </c>
      <c r="S75" s="50">
        <v>100</v>
      </c>
      <c r="T75" s="50">
        <v>100</v>
      </c>
      <c r="U75" s="50">
        <v>100</v>
      </c>
      <c r="V75" s="50">
        <v>100</v>
      </c>
      <c r="W75" s="50">
        <v>100</v>
      </c>
      <c r="X75" s="50">
        <v>100</v>
      </c>
    </row>
    <row r="76" spans="1:24" ht="56.25">
      <c r="A76" s="115"/>
      <c r="B76" s="101"/>
      <c r="C76" s="51"/>
      <c r="D76" s="42"/>
      <c r="E76" s="48"/>
      <c r="F76" s="20" t="s">
        <v>7</v>
      </c>
      <c r="G76" s="21">
        <f t="shared" si="18"/>
        <v>13357803.93</v>
      </c>
      <c r="H76" s="21">
        <v>0</v>
      </c>
      <c r="I76" s="22">
        <v>1351375.64</v>
      </c>
      <c r="J76" s="21">
        <v>1771555.77</v>
      </c>
      <c r="K76" s="22">
        <v>1999130.04</v>
      </c>
      <c r="L76" s="21">
        <v>2455462.48</v>
      </c>
      <c r="M76" s="21">
        <v>2890140</v>
      </c>
      <c r="N76" s="21">
        <v>2890140</v>
      </c>
      <c r="O76" s="101"/>
      <c r="P76" s="51"/>
      <c r="Q76" s="51"/>
      <c r="R76" s="51"/>
      <c r="S76" s="51"/>
      <c r="T76" s="51"/>
      <c r="U76" s="51"/>
      <c r="V76" s="51"/>
      <c r="W76" s="51"/>
      <c r="X76" s="51"/>
    </row>
    <row r="77" spans="1:24" ht="33.75">
      <c r="A77" s="38"/>
      <c r="B77" s="102"/>
      <c r="C77" s="69"/>
      <c r="D77" s="42"/>
      <c r="E77" s="48"/>
      <c r="F77" s="20" t="s">
        <v>8</v>
      </c>
      <c r="G77" s="21">
        <f t="shared" si="18"/>
        <v>0</v>
      </c>
      <c r="H77" s="21">
        <v>0</v>
      </c>
      <c r="I77" s="21">
        <v>0</v>
      </c>
      <c r="J77" s="21">
        <v>0</v>
      </c>
      <c r="K77" s="21">
        <v>0</v>
      </c>
      <c r="L77" s="21">
        <v>0</v>
      </c>
      <c r="M77" s="21">
        <v>0</v>
      </c>
      <c r="N77" s="21">
        <v>0</v>
      </c>
      <c r="O77" s="102"/>
      <c r="P77" s="69"/>
      <c r="Q77" s="69"/>
      <c r="R77" s="69"/>
      <c r="S77" s="69"/>
      <c r="T77" s="69"/>
      <c r="U77" s="69"/>
      <c r="V77" s="69"/>
      <c r="W77" s="69"/>
      <c r="X77" s="69"/>
    </row>
    <row r="78" spans="1:24" ht="22.5" hidden="1">
      <c r="A78" s="35" t="s">
        <v>53</v>
      </c>
      <c r="B78" s="100" t="s">
        <v>54</v>
      </c>
      <c r="C78" s="50">
        <v>2020</v>
      </c>
      <c r="D78" s="42">
        <v>2026</v>
      </c>
      <c r="E78" s="48" t="s">
        <v>5</v>
      </c>
      <c r="F78" s="20" t="s">
        <v>6</v>
      </c>
      <c r="G78" s="21">
        <f t="shared" si="18"/>
        <v>3076806.4</v>
      </c>
      <c r="H78" s="21">
        <f>H79+H80</f>
        <v>0</v>
      </c>
      <c r="I78" s="21">
        <f t="shared" ref="I78:N78" si="23">I79+I80</f>
        <v>393478.36</v>
      </c>
      <c r="J78" s="21">
        <f t="shared" si="23"/>
        <v>410568.04</v>
      </c>
      <c r="K78" s="22">
        <f t="shared" si="23"/>
        <v>537380</v>
      </c>
      <c r="L78" s="21">
        <f t="shared" si="23"/>
        <v>563060</v>
      </c>
      <c r="M78" s="21">
        <f t="shared" si="23"/>
        <v>586160</v>
      </c>
      <c r="N78" s="21">
        <f t="shared" si="23"/>
        <v>586160</v>
      </c>
      <c r="O78" s="100" t="s">
        <v>55</v>
      </c>
      <c r="P78" s="50" t="s">
        <v>11</v>
      </c>
      <c r="Q78" s="50" t="s">
        <v>1</v>
      </c>
      <c r="R78" s="50">
        <v>100</v>
      </c>
      <c r="S78" s="50">
        <v>100</v>
      </c>
      <c r="T78" s="50">
        <v>100</v>
      </c>
      <c r="U78" s="50">
        <v>100</v>
      </c>
      <c r="V78" s="50">
        <v>100</v>
      </c>
      <c r="W78" s="50">
        <v>100</v>
      </c>
      <c r="X78" s="50">
        <v>100</v>
      </c>
    </row>
    <row r="79" spans="1:24" ht="56.25" hidden="1">
      <c r="A79" s="115"/>
      <c r="B79" s="101"/>
      <c r="C79" s="51"/>
      <c r="D79" s="42"/>
      <c r="E79" s="48"/>
      <c r="F79" s="20" t="s">
        <v>7</v>
      </c>
      <c r="G79" s="21">
        <f t="shared" si="18"/>
        <v>3076806.4</v>
      </c>
      <c r="H79" s="21">
        <v>0</v>
      </c>
      <c r="I79" s="21">
        <v>393478.36</v>
      </c>
      <c r="J79" s="21">
        <v>410568.04</v>
      </c>
      <c r="K79" s="22">
        <v>537380</v>
      </c>
      <c r="L79" s="21">
        <v>563060</v>
      </c>
      <c r="M79" s="21">
        <v>586160</v>
      </c>
      <c r="N79" s="21">
        <v>586160</v>
      </c>
      <c r="O79" s="101"/>
      <c r="P79" s="51"/>
      <c r="Q79" s="51"/>
      <c r="R79" s="51"/>
      <c r="S79" s="51"/>
      <c r="T79" s="51"/>
      <c r="U79" s="51"/>
      <c r="V79" s="51"/>
      <c r="W79" s="51"/>
      <c r="X79" s="51"/>
    </row>
    <row r="80" spans="1:24" ht="33.75" hidden="1">
      <c r="A80" s="38"/>
      <c r="B80" s="102"/>
      <c r="C80" s="69"/>
      <c r="D80" s="42"/>
      <c r="E80" s="48"/>
      <c r="F80" s="20" t="s">
        <v>8</v>
      </c>
      <c r="G80" s="21">
        <f t="shared" si="18"/>
        <v>0</v>
      </c>
      <c r="H80" s="21">
        <v>0</v>
      </c>
      <c r="I80" s="21">
        <v>0</v>
      </c>
      <c r="J80" s="21">
        <v>0</v>
      </c>
      <c r="K80" s="21">
        <v>0</v>
      </c>
      <c r="L80" s="21">
        <v>0</v>
      </c>
      <c r="M80" s="21">
        <v>0</v>
      </c>
      <c r="N80" s="21">
        <v>0</v>
      </c>
      <c r="O80" s="102"/>
      <c r="P80" s="69"/>
      <c r="Q80" s="69"/>
      <c r="R80" s="69"/>
      <c r="S80" s="69"/>
      <c r="T80" s="69"/>
      <c r="U80" s="69"/>
      <c r="V80" s="69"/>
      <c r="W80" s="69"/>
      <c r="X80" s="69"/>
    </row>
    <row r="81" spans="1:24" ht="22.5" hidden="1">
      <c r="A81" s="35" t="s">
        <v>56</v>
      </c>
      <c r="B81" s="100" t="s">
        <v>57</v>
      </c>
      <c r="C81" s="50">
        <v>2020</v>
      </c>
      <c r="D81" s="42">
        <v>2026</v>
      </c>
      <c r="E81" s="48" t="s">
        <v>5</v>
      </c>
      <c r="F81" s="20" t="s">
        <v>6</v>
      </c>
      <c r="G81" s="21">
        <f t="shared" si="18"/>
        <v>4490740.47</v>
      </c>
      <c r="H81" s="21">
        <f>H82+H83</f>
        <v>0</v>
      </c>
      <c r="I81" s="21">
        <f t="shared" ref="I81:N81" si="24">I82+I83</f>
        <v>188155.19</v>
      </c>
      <c r="J81" s="21">
        <f t="shared" si="24"/>
        <v>852793.28</v>
      </c>
      <c r="K81" s="21">
        <f t="shared" si="24"/>
        <v>862448</v>
      </c>
      <c r="L81" s="21">
        <f t="shared" si="24"/>
        <v>862448</v>
      </c>
      <c r="M81" s="21">
        <f t="shared" si="24"/>
        <v>862448</v>
      </c>
      <c r="N81" s="21">
        <f t="shared" si="24"/>
        <v>862448</v>
      </c>
      <c r="O81" s="100" t="s">
        <v>58</v>
      </c>
      <c r="P81" s="50" t="s">
        <v>11</v>
      </c>
      <c r="Q81" s="50" t="s">
        <v>1</v>
      </c>
      <c r="R81" s="50" t="s">
        <v>1</v>
      </c>
      <c r="S81" s="50">
        <v>100</v>
      </c>
      <c r="T81" s="50">
        <v>100</v>
      </c>
      <c r="U81" s="50">
        <v>100</v>
      </c>
      <c r="V81" s="50">
        <v>100</v>
      </c>
      <c r="W81" s="50">
        <v>100</v>
      </c>
      <c r="X81" s="50">
        <v>100</v>
      </c>
    </row>
    <row r="82" spans="1:24" ht="56.25" hidden="1">
      <c r="A82" s="115" t="s">
        <v>56</v>
      </c>
      <c r="B82" s="101"/>
      <c r="C82" s="51"/>
      <c r="D82" s="42"/>
      <c r="E82" s="48"/>
      <c r="F82" s="20" t="s">
        <v>12</v>
      </c>
      <c r="G82" s="21">
        <f t="shared" si="18"/>
        <v>4490740.47</v>
      </c>
      <c r="H82" s="21">
        <v>0</v>
      </c>
      <c r="I82" s="21">
        <v>188155.19</v>
      </c>
      <c r="J82" s="21">
        <v>852793.28</v>
      </c>
      <c r="K82" s="21">
        <v>862448</v>
      </c>
      <c r="L82" s="21">
        <v>862448</v>
      </c>
      <c r="M82" s="21">
        <v>862448</v>
      </c>
      <c r="N82" s="21">
        <v>862448</v>
      </c>
      <c r="O82" s="101"/>
      <c r="P82" s="51"/>
      <c r="Q82" s="51"/>
      <c r="R82" s="51"/>
      <c r="S82" s="51"/>
      <c r="T82" s="51"/>
      <c r="U82" s="51"/>
      <c r="V82" s="51"/>
      <c r="W82" s="51"/>
      <c r="X82" s="51"/>
    </row>
    <row r="83" spans="1:24" ht="33.75" hidden="1">
      <c r="A83" s="38"/>
      <c r="B83" s="102"/>
      <c r="C83" s="69"/>
      <c r="D83" s="42"/>
      <c r="E83" s="48"/>
      <c r="F83" s="20" t="s">
        <v>8</v>
      </c>
      <c r="G83" s="21">
        <f t="shared" si="18"/>
        <v>0</v>
      </c>
      <c r="H83" s="21">
        <v>0</v>
      </c>
      <c r="I83" s="21">
        <v>0</v>
      </c>
      <c r="J83" s="21">
        <v>0</v>
      </c>
      <c r="K83" s="21">
        <v>0</v>
      </c>
      <c r="L83" s="21">
        <v>0</v>
      </c>
      <c r="M83" s="21">
        <v>0</v>
      </c>
      <c r="N83" s="21">
        <v>0</v>
      </c>
      <c r="O83" s="102"/>
      <c r="P83" s="69"/>
      <c r="Q83" s="69"/>
      <c r="R83" s="69"/>
      <c r="S83" s="69"/>
      <c r="T83" s="69"/>
      <c r="U83" s="69"/>
      <c r="V83" s="69"/>
      <c r="W83" s="69"/>
      <c r="X83" s="69"/>
    </row>
    <row r="84" spans="1:24" ht="22.5">
      <c r="A84" s="35" t="s">
        <v>59</v>
      </c>
      <c r="B84" s="100" t="s">
        <v>60</v>
      </c>
      <c r="C84" s="50">
        <v>2020</v>
      </c>
      <c r="D84" s="42">
        <v>2026</v>
      </c>
      <c r="E84" s="48" t="s">
        <v>5</v>
      </c>
      <c r="F84" s="20" t="s">
        <v>6</v>
      </c>
      <c r="G84" s="21">
        <f t="shared" si="18"/>
        <v>4606565.67</v>
      </c>
      <c r="H84" s="21">
        <f>H85+H86</f>
        <v>0</v>
      </c>
      <c r="I84" s="21">
        <f t="shared" ref="I84:N84" si="25">I85+I86</f>
        <v>0</v>
      </c>
      <c r="J84" s="21">
        <f t="shared" si="25"/>
        <v>878787.88</v>
      </c>
      <c r="K84" s="21">
        <f t="shared" si="25"/>
        <v>0</v>
      </c>
      <c r="L84" s="21">
        <f t="shared" si="25"/>
        <v>3727777.79</v>
      </c>
      <c r="M84" s="21">
        <f t="shared" si="25"/>
        <v>0</v>
      </c>
      <c r="N84" s="21">
        <f t="shared" si="25"/>
        <v>0</v>
      </c>
      <c r="O84" s="100" t="s">
        <v>61</v>
      </c>
      <c r="P84" s="50" t="s">
        <v>11</v>
      </c>
      <c r="Q84" s="50" t="s">
        <v>1</v>
      </c>
      <c r="R84" s="50" t="s">
        <v>1</v>
      </c>
      <c r="S84" s="50" t="s">
        <v>1</v>
      </c>
      <c r="T84" s="50">
        <v>100</v>
      </c>
      <c r="U84" s="50">
        <v>0</v>
      </c>
      <c r="V84" s="50">
        <v>100</v>
      </c>
      <c r="W84" s="50">
        <v>0</v>
      </c>
      <c r="X84" s="50">
        <v>0</v>
      </c>
    </row>
    <row r="85" spans="1:24" ht="56.25">
      <c r="A85" s="115" t="s">
        <v>56</v>
      </c>
      <c r="B85" s="101"/>
      <c r="C85" s="51"/>
      <c r="D85" s="42"/>
      <c r="E85" s="48"/>
      <c r="F85" s="20" t="s">
        <v>12</v>
      </c>
      <c r="G85" s="21">
        <f t="shared" si="18"/>
        <v>3736565.67</v>
      </c>
      <c r="H85" s="21">
        <v>0</v>
      </c>
      <c r="I85" s="21">
        <v>0</v>
      </c>
      <c r="J85" s="21">
        <v>8787.8799999999992</v>
      </c>
      <c r="K85" s="21">
        <v>0</v>
      </c>
      <c r="L85" s="21">
        <v>3727777.79</v>
      </c>
      <c r="M85" s="21">
        <v>0</v>
      </c>
      <c r="N85" s="21">
        <v>0</v>
      </c>
      <c r="O85" s="101"/>
      <c r="P85" s="51"/>
      <c r="Q85" s="51"/>
      <c r="R85" s="51"/>
      <c r="S85" s="51"/>
      <c r="T85" s="51"/>
      <c r="U85" s="51"/>
      <c r="V85" s="51"/>
      <c r="W85" s="51"/>
      <c r="X85" s="51"/>
    </row>
    <row r="86" spans="1:24" ht="33.75">
      <c r="A86" s="38"/>
      <c r="B86" s="102"/>
      <c r="C86" s="69"/>
      <c r="D86" s="42"/>
      <c r="E86" s="48"/>
      <c r="F86" s="20" t="s">
        <v>8</v>
      </c>
      <c r="G86" s="21">
        <f t="shared" si="18"/>
        <v>870000</v>
      </c>
      <c r="H86" s="21">
        <v>0</v>
      </c>
      <c r="I86" s="21">
        <v>0</v>
      </c>
      <c r="J86" s="21">
        <v>870000</v>
      </c>
      <c r="K86" s="21">
        <v>0</v>
      </c>
      <c r="L86" s="21">
        <v>0</v>
      </c>
      <c r="M86" s="21">
        <v>0</v>
      </c>
      <c r="N86" s="21">
        <v>0</v>
      </c>
      <c r="O86" s="102"/>
      <c r="P86" s="69"/>
      <c r="Q86" s="69"/>
      <c r="R86" s="69"/>
      <c r="S86" s="69"/>
      <c r="T86" s="69"/>
      <c r="U86" s="69"/>
      <c r="V86" s="69"/>
      <c r="W86" s="69"/>
      <c r="X86" s="69"/>
    </row>
    <row r="87" spans="1:24" ht="22.5" hidden="1">
      <c r="A87" s="35" t="s">
        <v>62</v>
      </c>
      <c r="B87" s="100" t="s">
        <v>63</v>
      </c>
      <c r="C87" s="50">
        <v>2020</v>
      </c>
      <c r="D87" s="42">
        <v>2026</v>
      </c>
      <c r="E87" s="48" t="s">
        <v>5</v>
      </c>
      <c r="F87" s="20" t="s">
        <v>6</v>
      </c>
      <c r="G87" s="21">
        <f t="shared" si="18"/>
        <v>535353.54</v>
      </c>
      <c r="H87" s="21">
        <f>H88+H89</f>
        <v>0</v>
      </c>
      <c r="I87" s="21">
        <f t="shared" ref="I87:N87" si="26">I88+I89</f>
        <v>0</v>
      </c>
      <c r="J87" s="21">
        <f t="shared" si="26"/>
        <v>535353.54</v>
      </c>
      <c r="K87" s="21">
        <f t="shared" si="26"/>
        <v>0</v>
      </c>
      <c r="L87" s="21">
        <f t="shared" si="26"/>
        <v>0</v>
      </c>
      <c r="M87" s="21">
        <f t="shared" si="26"/>
        <v>0</v>
      </c>
      <c r="N87" s="21">
        <f t="shared" si="26"/>
        <v>0</v>
      </c>
      <c r="O87" s="100" t="s">
        <v>64</v>
      </c>
      <c r="P87" s="50" t="s">
        <v>11</v>
      </c>
      <c r="Q87" s="50" t="s">
        <v>1</v>
      </c>
      <c r="R87" s="50" t="s">
        <v>1</v>
      </c>
      <c r="S87" s="50" t="s">
        <v>1</v>
      </c>
      <c r="T87" s="50">
        <v>100</v>
      </c>
      <c r="U87" s="50">
        <v>0</v>
      </c>
      <c r="V87" s="50">
        <v>0</v>
      </c>
      <c r="W87" s="50">
        <v>0</v>
      </c>
      <c r="X87" s="50">
        <v>0</v>
      </c>
    </row>
    <row r="88" spans="1:24" ht="56.25" hidden="1">
      <c r="A88" s="115" t="s">
        <v>56</v>
      </c>
      <c r="B88" s="101"/>
      <c r="C88" s="51"/>
      <c r="D88" s="42"/>
      <c r="E88" s="48"/>
      <c r="F88" s="20" t="s">
        <v>12</v>
      </c>
      <c r="G88" s="21">
        <f t="shared" si="18"/>
        <v>5353.54</v>
      </c>
      <c r="H88" s="21">
        <v>0</v>
      </c>
      <c r="I88" s="21">
        <v>0</v>
      </c>
      <c r="J88" s="21">
        <v>5353.54</v>
      </c>
      <c r="K88" s="21">
        <v>0</v>
      </c>
      <c r="L88" s="21">
        <v>0</v>
      </c>
      <c r="M88" s="21">
        <v>0</v>
      </c>
      <c r="N88" s="21">
        <v>0</v>
      </c>
      <c r="O88" s="101"/>
      <c r="P88" s="51"/>
      <c r="Q88" s="51"/>
      <c r="R88" s="51"/>
      <c r="S88" s="51"/>
      <c r="T88" s="51"/>
      <c r="U88" s="51"/>
      <c r="V88" s="51"/>
      <c r="W88" s="51"/>
      <c r="X88" s="51"/>
    </row>
    <row r="89" spans="1:24" ht="33.75" hidden="1">
      <c r="A89" s="38"/>
      <c r="B89" s="102"/>
      <c r="C89" s="69"/>
      <c r="D89" s="42"/>
      <c r="E89" s="48"/>
      <c r="F89" s="20" t="s">
        <v>8</v>
      </c>
      <c r="G89" s="21">
        <f t="shared" si="18"/>
        <v>530000</v>
      </c>
      <c r="H89" s="21">
        <v>0</v>
      </c>
      <c r="I89" s="21">
        <v>0</v>
      </c>
      <c r="J89" s="21">
        <v>530000</v>
      </c>
      <c r="K89" s="21">
        <v>0</v>
      </c>
      <c r="L89" s="21">
        <v>0</v>
      </c>
      <c r="M89" s="21">
        <v>0</v>
      </c>
      <c r="N89" s="21">
        <v>0</v>
      </c>
      <c r="O89" s="102"/>
      <c r="P89" s="69"/>
      <c r="Q89" s="69"/>
      <c r="R89" s="69"/>
      <c r="S89" s="69"/>
      <c r="T89" s="69"/>
      <c r="U89" s="69"/>
      <c r="V89" s="69"/>
      <c r="W89" s="69"/>
      <c r="X89" s="69"/>
    </row>
    <row r="90" spans="1:24" ht="22.5" hidden="1">
      <c r="A90" s="27"/>
      <c r="B90" s="100" t="s">
        <v>65</v>
      </c>
      <c r="C90" s="50">
        <v>2020</v>
      </c>
      <c r="D90" s="42">
        <v>2026</v>
      </c>
      <c r="E90" s="48" t="s">
        <v>5</v>
      </c>
      <c r="F90" s="20" t="s">
        <v>6</v>
      </c>
      <c r="G90" s="21">
        <f t="shared" si="18"/>
        <v>746521</v>
      </c>
      <c r="H90" s="21">
        <f t="shared" ref="H90:I90" si="27">H91+H92</f>
        <v>0</v>
      </c>
      <c r="I90" s="21">
        <f t="shared" si="27"/>
        <v>0</v>
      </c>
      <c r="J90" s="21">
        <f>J91+J92</f>
        <v>746521</v>
      </c>
      <c r="K90" s="21">
        <f t="shared" ref="K90:N90" si="28">K91+K92</f>
        <v>0</v>
      </c>
      <c r="L90" s="21">
        <f t="shared" si="28"/>
        <v>0</v>
      </c>
      <c r="M90" s="21">
        <f t="shared" si="28"/>
        <v>0</v>
      </c>
      <c r="N90" s="21">
        <f t="shared" si="28"/>
        <v>0</v>
      </c>
      <c r="O90" s="100" t="s">
        <v>66</v>
      </c>
      <c r="P90" s="28"/>
      <c r="Q90" s="28"/>
      <c r="R90" s="28"/>
      <c r="S90" s="28"/>
      <c r="T90" s="28"/>
      <c r="U90" s="28"/>
      <c r="V90" s="28"/>
      <c r="W90" s="28"/>
      <c r="X90" s="28"/>
    </row>
    <row r="91" spans="1:24" ht="56.25" hidden="1">
      <c r="A91" s="35" t="s">
        <v>67</v>
      </c>
      <c r="B91" s="124"/>
      <c r="C91" s="51"/>
      <c r="D91" s="42"/>
      <c r="E91" s="48"/>
      <c r="F91" s="20" t="s">
        <v>12</v>
      </c>
      <c r="G91" s="21">
        <f t="shared" si="18"/>
        <v>7465.21</v>
      </c>
      <c r="H91" s="21">
        <v>0</v>
      </c>
      <c r="I91" s="21">
        <v>0</v>
      </c>
      <c r="J91" s="21">
        <v>7465.21</v>
      </c>
      <c r="K91" s="21">
        <v>0</v>
      </c>
      <c r="L91" s="21">
        <v>0</v>
      </c>
      <c r="M91" s="21">
        <v>0</v>
      </c>
      <c r="N91" s="21">
        <v>0</v>
      </c>
      <c r="O91" s="124"/>
      <c r="P91" s="28"/>
      <c r="Q91" s="28"/>
      <c r="R91" s="28"/>
      <c r="S91" s="28"/>
      <c r="T91" s="28"/>
      <c r="U91" s="28"/>
      <c r="V91" s="28"/>
      <c r="W91" s="28"/>
      <c r="X91" s="28"/>
    </row>
    <row r="92" spans="1:24" ht="33.75" hidden="1">
      <c r="A92" s="38"/>
      <c r="B92" s="125"/>
      <c r="C92" s="69"/>
      <c r="D92" s="42"/>
      <c r="E92" s="48"/>
      <c r="F92" s="20" t="s">
        <v>8</v>
      </c>
      <c r="G92" s="21">
        <f t="shared" si="18"/>
        <v>739055.79</v>
      </c>
      <c r="H92" s="21">
        <v>0</v>
      </c>
      <c r="I92" s="21">
        <v>0</v>
      </c>
      <c r="J92" s="21">
        <v>739055.79</v>
      </c>
      <c r="K92" s="21">
        <v>0</v>
      </c>
      <c r="L92" s="21">
        <v>0</v>
      </c>
      <c r="M92" s="21">
        <v>0</v>
      </c>
      <c r="N92" s="21">
        <v>0</v>
      </c>
      <c r="O92" s="124"/>
      <c r="P92" s="28" t="s">
        <v>11</v>
      </c>
      <c r="Q92" s="28">
        <v>100</v>
      </c>
      <c r="R92" s="28" t="s">
        <v>1</v>
      </c>
      <c r="S92" s="28" t="s">
        <v>1</v>
      </c>
      <c r="T92" s="28">
        <v>100</v>
      </c>
      <c r="U92" s="28">
        <v>0</v>
      </c>
      <c r="V92" s="28">
        <v>0</v>
      </c>
      <c r="W92" s="28">
        <v>0</v>
      </c>
      <c r="X92" s="28">
        <v>0</v>
      </c>
    </row>
    <row r="93" spans="1:24" ht="22.5">
      <c r="A93" s="35" t="s">
        <v>75</v>
      </c>
      <c r="B93" s="100" t="s">
        <v>68</v>
      </c>
      <c r="C93" s="50">
        <v>2020</v>
      </c>
      <c r="D93" s="42">
        <v>2026</v>
      </c>
      <c r="E93" s="48" t="s">
        <v>5</v>
      </c>
      <c r="F93" s="20" t="s">
        <v>6</v>
      </c>
      <c r="G93" s="21">
        <f t="shared" si="18"/>
        <v>19560552.57</v>
      </c>
      <c r="H93" s="21">
        <f t="shared" ref="H93:I93" si="29">H94+H95</f>
        <v>0</v>
      </c>
      <c r="I93" s="21">
        <f t="shared" si="29"/>
        <v>0</v>
      </c>
      <c r="J93" s="21">
        <f>J94+J95</f>
        <v>500000</v>
      </c>
      <c r="K93" s="22">
        <f t="shared" ref="K93:N93" si="30">K94+K95</f>
        <v>10159452.57</v>
      </c>
      <c r="L93" s="21">
        <f t="shared" si="30"/>
        <v>8901100</v>
      </c>
      <c r="M93" s="21">
        <f t="shared" si="30"/>
        <v>0</v>
      </c>
      <c r="N93" s="21">
        <f t="shared" si="30"/>
        <v>0</v>
      </c>
      <c r="O93" s="100" t="s">
        <v>69</v>
      </c>
      <c r="P93" s="29" t="s">
        <v>70</v>
      </c>
      <c r="Q93" s="50" t="s">
        <v>1</v>
      </c>
      <c r="R93" s="50" t="s">
        <v>1</v>
      </c>
      <c r="S93" s="50" t="s">
        <v>1</v>
      </c>
      <c r="T93" s="50" t="s">
        <v>71</v>
      </c>
      <c r="U93" s="50" t="s">
        <v>72</v>
      </c>
      <c r="V93" s="50" t="s">
        <v>73</v>
      </c>
      <c r="W93" s="50" t="s">
        <v>74</v>
      </c>
      <c r="X93" s="50"/>
    </row>
    <row r="94" spans="1:24" ht="56.25">
      <c r="A94" s="36"/>
      <c r="B94" s="124"/>
      <c r="C94" s="51"/>
      <c r="D94" s="42"/>
      <c r="E94" s="48"/>
      <c r="F94" s="20" t="s">
        <v>12</v>
      </c>
      <c r="G94" s="21">
        <f t="shared" si="18"/>
        <v>19560552.57</v>
      </c>
      <c r="H94" s="21">
        <v>0</v>
      </c>
      <c r="I94" s="21">
        <v>0</v>
      </c>
      <c r="J94" s="21">
        <v>500000</v>
      </c>
      <c r="K94" s="22">
        <v>10159452.57</v>
      </c>
      <c r="L94" s="21">
        <v>8901100</v>
      </c>
      <c r="M94" s="21">
        <v>0</v>
      </c>
      <c r="N94" s="21">
        <v>0</v>
      </c>
      <c r="O94" s="124"/>
      <c r="P94" s="28"/>
      <c r="Q94" s="51"/>
      <c r="R94" s="51"/>
      <c r="S94" s="51"/>
      <c r="T94" s="51"/>
      <c r="U94" s="51"/>
      <c r="V94" s="51"/>
      <c r="W94" s="51"/>
      <c r="X94" s="51"/>
    </row>
    <row r="95" spans="1:24" ht="33.75">
      <c r="A95" s="37"/>
      <c r="B95" s="125"/>
      <c r="C95" s="69"/>
      <c r="D95" s="42"/>
      <c r="E95" s="48"/>
      <c r="F95" s="20" t="s">
        <v>8</v>
      </c>
      <c r="G95" s="21">
        <f t="shared" si="18"/>
        <v>0</v>
      </c>
      <c r="H95" s="21">
        <v>0</v>
      </c>
      <c r="I95" s="21">
        <v>0</v>
      </c>
      <c r="J95" s="21">
        <v>0</v>
      </c>
      <c r="K95" s="21">
        <v>0</v>
      </c>
      <c r="L95" s="21">
        <v>0</v>
      </c>
      <c r="M95" s="21">
        <v>0</v>
      </c>
      <c r="N95" s="21">
        <v>0</v>
      </c>
      <c r="O95" s="125"/>
      <c r="P95" s="28"/>
      <c r="Q95" s="69"/>
      <c r="R95" s="69"/>
      <c r="S95" s="69"/>
      <c r="T95" s="69"/>
      <c r="U95" s="69"/>
      <c r="V95" s="69"/>
      <c r="W95" s="69"/>
      <c r="X95" s="69"/>
    </row>
    <row r="96" spans="1:24" ht="22.5" hidden="1">
      <c r="A96" s="35" t="s">
        <v>77</v>
      </c>
      <c r="B96" s="100" t="s">
        <v>76</v>
      </c>
      <c r="C96" s="50">
        <v>2020</v>
      </c>
      <c r="D96" s="42">
        <v>2026</v>
      </c>
      <c r="E96" s="48" t="s">
        <v>5</v>
      </c>
      <c r="F96" s="20" t="s">
        <v>6</v>
      </c>
      <c r="G96" s="21">
        <f t="shared" si="18"/>
        <v>50174.5</v>
      </c>
      <c r="H96" s="21">
        <f t="shared" ref="H96:I96" si="31">H97+H98</f>
        <v>0</v>
      </c>
      <c r="I96" s="21">
        <f t="shared" si="31"/>
        <v>0</v>
      </c>
      <c r="J96" s="21">
        <f>J97+J98</f>
        <v>0</v>
      </c>
      <c r="K96" s="21">
        <f t="shared" ref="K96:N96" si="32">K97+K98</f>
        <v>50174.5</v>
      </c>
      <c r="L96" s="21">
        <f t="shared" si="32"/>
        <v>0</v>
      </c>
      <c r="M96" s="21">
        <f t="shared" si="32"/>
        <v>0</v>
      </c>
      <c r="N96" s="21">
        <f t="shared" si="32"/>
        <v>0</v>
      </c>
      <c r="O96" s="50" t="s">
        <v>1</v>
      </c>
      <c r="P96" s="50" t="s">
        <v>1</v>
      </c>
      <c r="Q96" s="50" t="s">
        <v>1</v>
      </c>
      <c r="R96" s="50" t="s">
        <v>1</v>
      </c>
      <c r="S96" s="50" t="s">
        <v>1</v>
      </c>
      <c r="T96" s="50" t="s">
        <v>1</v>
      </c>
      <c r="U96" s="50" t="s">
        <v>1</v>
      </c>
      <c r="V96" s="50" t="s">
        <v>1</v>
      </c>
      <c r="W96" s="50" t="s">
        <v>1</v>
      </c>
      <c r="X96" s="50" t="s">
        <v>1</v>
      </c>
    </row>
    <row r="97" spans="1:24" ht="56.25" hidden="1">
      <c r="A97" s="36"/>
      <c r="B97" s="124"/>
      <c r="C97" s="51"/>
      <c r="D97" s="42"/>
      <c r="E97" s="48"/>
      <c r="F97" s="20" t="s">
        <v>12</v>
      </c>
      <c r="G97" s="21">
        <f t="shared" si="18"/>
        <v>50174.5</v>
      </c>
      <c r="H97" s="21">
        <v>0</v>
      </c>
      <c r="I97" s="21">
        <v>0</v>
      </c>
      <c r="J97" s="21">
        <v>0</v>
      </c>
      <c r="K97" s="21">
        <v>50174.5</v>
      </c>
      <c r="L97" s="21">
        <v>0</v>
      </c>
      <c r="M97" s="21">
        <v>0</v>
      </c>
      <c r="N97" s="21">
        <v>0</v>
      </c>
      <c r="O97" s="51"/>
      <c r="P97" s="51"/>
      <c r="Q97" s="51"/>
      <c r="R97" s="51"/>
      <c r="S97" s="51"/>
      <c r="T97" s="51"/>
      <c r="U97" s="51"/>
      <c r="V97" s="51"/>
      <c r="W97" s="51"/>
      <c r="X97" s="51"/>
    </row>
    <row r="98" spans="1:24" ht="33.75" hidden="1">
      <c r="A98" s="38"/>
      <c r="B98" s="125"/>
      <c r="C98" s="69"/>
      <c r="D98" s="42"/>
      <c r="E98" s="48"/>
      <c r="F98" s="20" t="s">
        <v>8</v>
      </c>
      <c r="G98" s="21">
        <f t="shared" si="18"/>
        <v>0</v>
      </c>
      <c r="H98" s="21">
        <v>0</v>
      </c>
      <c r="I98" s="21">
        <v>0</v>
      </c>
      <c r="J98" s="21">
        <v>0</v>
      </c>
      <c r="K98" s="21">
        <v>0</v>
      </c>
      <c r="L98" s="21">
        <v>0</v>
      </c>
      <c r="M98" s="21">
        <v>0</v>
      </c>
      <c r="N98" s="21">
        <v>0</v>
      </c>
      <c r="O98" s="69"/>
      <c r="P98" s="69"/>
      <c r="Q98" s="69"/>
      <c r="R98" s="69"/>
      <c r="S98" s="69"/>
      <c r="T98" s="69"/>
      <c r="U98" s="69"/>
      <c r="V98" s="69"/>
      <c r="W98" s="69"/>
      <c r="X98" s="69"/>
    </row>
    <row r="99" spans="1:24" ht="22.5" hidden="1">
      <c r="A99" s="35" t="s">
        <v>78</v>
      </c>
      <c r="B99" s="100" t="s">
        <v>79</v>
      </c>
      <c r="C99" s="50">
        <v>2020</v>
      </c>
      <c r="D99" s="42">
        <v>2026</v>
      </c>
      <c r="E99" s="48" t="s">
        <v>5</v>
      </c>
      <c r="F99" s="20" t="s">
        <v>6</v>
      </c>
      <c r="G99" s="21">
        <f t="shared" si="18"/>
        <v>76515.16</v>
      </c>
      <c r="H99" s="21">
        <f t="shared" ref="H99:I99" si="33">H100+H101</f>
        <v>0</v>
      </c>
      <c r="I99" s="21">
        <f t="shared" si="33"/>
        <v>0</v>
      </c>
      <c r="J99" s="21">
        <f>J100+J101</f>
        <v>0</v>
      </c>
      <c r="K99" s="21">
        <f t="shared" ref="K99:N99" si="34">K100+K101</f>
        <v>76515.16</v>
      </c>
      <c r="L99" s="21">
        <f t="shared" si="34"/>
        <v>0</v>
      </c>
      <c r="M99" s="21">
        <f t="shared" si="34"/>
        <v>0</v>
      </c>
      <c r="N99" s="21">
        <f t="shared" si="34"/>
        <v>0</v>
      </c>
      <c r="O99" s="50" t="s">
        <v>80</v>
      </c>
      <c r="P99" s="50" t="s">
        <v>1</v>
      </c>
      <c r="Q99" s="50">
        <v>100</v>
      </c>
      <c r="R99" s="50" t="s">
        <v>1</v>
      </c>
      <c r="S99" s="50" t="s">
        <v>1</v>
      </c>
      <c r="T99" s="50" t="s">
        <v>1</v>
      </c>
      <c r="U99" s="50">
        <v>100</v>
      </c>
      <c r="V99" s="50" t="s">
        <v>1</v>
      </c>
      <c r="W99" s="50" t="s">
        <v>1</v>
      </c>
      <c r="X99" s="50" t="s">
        <v>1</v>
      </c>
    </row>
    <row r="100" spans="1:24" ht="56.25" hidden="1">
      <c r="A100" s="115"/>
      <c r="B100" s="124"/>
      <c r="C100" s="51"/>
      <c r="D100" s="42"/>
      <c r="E100" s="48"/>
      <c r="F100" s="20" t="s">
        <v>12</v>
      </c>
      <c r="G100" s="21">
        <f t="shared" si="18"/>
        <v>1515.16</v>
      </c>
      <c r="H100" s="21">
        <v>0</v>
      </c>
      <c r="I100" s="21">
        <v>0</v>
      </c>
      <c r="J100" s="21">
        <v>0</v>
      </c>
      <c r="K100" s="21">
        <v>1515.16</v>
      </c>
      <c r="L100" s="21">
        <v>0</v>
      </c>
      <c r="M100" s="21">
        <v>0</v>
      </c>
      <c r="N100" s="21">
        <v>0</v>
      </c>
      <c r="O100" s="51"/>
      <c r="P100" s="51"/>
      <c r="Q100" s="51"/>
      <c r="R100" s="51"/>
      <c r="S100" s="51"/>
      <c r="T100" s="51"/>
      <c r="U100" s="51"/>
      <c r="V100" s="51"/>
      <c r="W100" s="51"/>
      <c r="X100" s="51"/>
    </row>
    <row r="101" spans="1:24" ht="33.75" hidden="1">
      <c r="A101" s="38"/>
      <c r="B101" s="125"/>
      <c r="C101" s="69"/>
      <c r="D101" s="42"/>
      <c r="E101" s="48"/>
      <c r="F101" s="20" t="s">
        <v>8</v>
      </c>
      <c r="G101" s="21">
        <f t="shared" si="18"/>
        <v>75000</v>
      </c>
      <c r="H101" s="21">
        <v>0</v>
      </c>
      <c r="I101" s="21">
        <v>0</v>
      </c>
      <c r="J101" s="21">
        <v>0</v>
      </c>
      <c r="K101" s="21">
        <v>75000</v>
      </c>
      <c r="L101" s="21">
        <v>0</v>
      </c>
      <c r="M101" s="21">
        <v>0</v>
      </c>
      <c r="N101" s="21">
        <v>0</v>
      </c>
      <c r="O101" s="69"/>
      <c r="P101" s="69"/>
      <c r="Q101" s="69"/>
      <c r="R101" s="69"/>
      <c r="S101" s="69"/>
      <c r="T101" s="69"/>
      <c r="U101" s="69"/>
      <c r="V101" s="69"/>
      <c r="W101" s="69"/>
      <c r="X101" s="69"/>
    </row>
    <row r="102" spans="1:24" ht="22.5" hidden="1">
      <c r="A102" s="35" t="s">
        <v>81</v>
      </c>
      <c r="B102" s="100" t="s">
        <v>82</v>
      </c>
      <c r="C102" s="50">
        <v>2020</v>
      </c>
      <c r="D102" s="42">
        <v>2026</v>
      </c>
      <c r="E102" s="48" t="s">
        <v>5</v>
      </c>
      <c r="F102" s="20" t="s">
        <v>6</v>
      </c>
      <c r="G102" s="21">
        <f t="shared" si="18"/>
        <v>36294552</v>
      </c>
      <c r="H102" s="21">
        <f>H103+H104</f>
        <v>0</v>
      </c>
      <c r="I102" s="21">
        <f t="shared" ref="I102:N102" si="35">I103+I104</f>
        <v>0</v>
      </c>
      <c r="J102" s="21">
        <f t="shared" si="35"/>
        <v>0</v>
      </c>
      <c r="K102" s="21">
        <f t="shared" si="35"/>
        <v>0</v>
      </c>
      <c r="L102" s="21">
        <f t="shared" si="35"/>
        <v>18147276</v>
      </c>
      <c r="M102" s="21">
        <f t="shared" si="35"/>
        <v>18147276</v>
      </c>
      <c r="N102" s="21">
        <f t="shared" si="35"/>
        <v>0</v>
      </c>
      <c r="O102" s="50" t="s">
        <v>83</v>
      </c>
      <c r="P102" s="50" t="s">
        <v>11</v>
      </c>
      <c r="Q102" s="50" t="s">
        <v>1</v>
      </c>
      <c r="R102" s="50" t="s">
        <v>1</v>
      </c>
      <c r="S102" s="50" t="s">
        <v>1</v>
      </c>
      <c r="T102" s="50" t="s">
        <v>1</v>
      </c>
      <c r="U102" s="50" t="s">
        <v>1</v>
      </c>
      <c r="V102" s="50">
        <v>100</v>
      </c>
      <c r="W102" s="50">
        <v>100</v>
      </c>
      <c r="X102" s="50">
        <v>100</v>
      </c>
    </row>
    <row r="103" spans="1:24" ht="56.25" hidden="1">
      <c r="A103" s="115"/>
      <c r="B103" s="124"/>
      <c r="C103" s="51"/>
      <c r="D103" s="42"/>
      <c r="E103" s="48"/>
      <c r="F103" s="20" t="s">
        <v>12</v>
      </c>
      <c r="G103" s="21">
        <f t="shared" si="18"/>
        <v>0</v>
      </c>
      <c r="H103" s="21">
        <v>0</v>
      </c>
      <c r="I103" s="21">
        <v>0</v>
      </c>
      <c r="J103" s="21">
        <v>0</v>
      </c>
      <c r="K103" s="21">
        <v>0</v>
      </c>
      <c r="L103" s="21">
        <v>0</v>
      </c>
      <c r="M103" s="21">
        <v>0</v>
      </c>
      <c r="N103" s="21">
        <v>0</v>
      </c>
      <c r="O103" s="51"/>
      <c r="P103" s="51"/>
      <c r="Q103" s="51"/>
      <c r="R103" s="51"/>
      <c r="S103" s="51"/>
      <c r="T103" s="51"/>
      <c r="U103" s="51"/>
      <c r="V103" s="51"/>
      <c r="W103" s="51"/>
      <c r="X103" s="51"/>
    </row>
    <row r="104" spans="1:24" ht="33.75" hidden="1">
      <c r="A104" s="38"/>
      <c r="B104" s="125"/>
      <c r="C104" s="69"/>
      <c r="D104" s="42"/>
      <c r="E104" s="48"/>
      <c r="F104" s="20" t="s">
        <v>8</v>
      </c>
      <c r="G104" s="21">
        <f t="shared" si="18"/>
        <v>36294552</v>
      </c>
      <c r="H104" s="21">
        <v>0</v>
      </c>
      <c r="I104" s="21">
        <v>0</v>
      </c>
      <c r="J104" s="21">
        <v>0</v>
      </c>
      <c r="K104" s="21">
        <v>0</v>
      </c>
      <c r="L104" s="21">
        <v>18147276</v>
      </c>
      <c r="M104" s="21">
        <v>18147276</v>
      </c>
      <c r="N104" s="21">
        <v>0</v>
      </c>
      <c r="O104" s="69"/>
      <c r="P104" s="69"/>
      <c r="Q104" s="69"/>
      <c r="R104" s="69"/>
      <c r="S104" s="69"/>
      <c r="T104" s="69"/>
      <c r="U104" s="69"/>
      <c r="V104" s="69"/>
      <c r="W104" s="69"/>
      <c r="X104" s="69"/>
    </row>
    <row r="105" spans="1:24" ht="22.5" hidden="1">
      <c r="A105" s="35" t="s">
        <v>84</v>
      </c>
      <c r="B105" s="100" t="s">
        <v>85</v>
      </c>
      <c r="C105" s="50">
        <v>2020</v>
      </c>
      <c r="D105" s="50">
        <v>2026</v>
      </c>
      <c r="E105" s="103" t="s">
        <v>5</v>
      </c>
      <c r="F105" s="20" t="s">
        <v>6</v>
      </c>
      <c r="G105" s="21">
        <f>H105+I105+J105+K105+L105+M105+N105</f>
        <v>29008.66</v>
      </c>
      <c r="H105" s="21">
        <f>H106+H107</f>
        <v>0</v>
      </c>
      <c r="I105" s="21">
        <f t="shared" ref="I105:N105" si="36">I106+I107</f>
        <v>0</v>
      </c>
      <c r="J105" s="21">
        <f t="shared" si="36"/>
        <v>0</v>
      </c>
      <c r="K105" s="21">
        <f t="shared" si="36"/>
        <v>0</v>
      </c>
      <c r="L105" s="21">
        <f t="shared" si="36"/>
        <v>29008.66</v>
      </c>
      <c r="M105" s="21">
        <f t="shared" si="36"/>
        <v>0</v>
      </c>
      <c r="N105" s="21">
        <f t="shared" si="36"/>
        <v>0</v>
      </c>
      <c r="O105" s="50" t="s">
        <v>30</v>
      </c>
      <c r="P105" s="50" t="s">
        <v>11</v>
      </c>
      <c r="Q105" s="50" t="s">
        <v>1</v>
      </c>
      <c r="R105" s="50" t="s">
        <v>1</v>
      </c>
      <c r="S105" s="50" t="s">
        <v>1</v>
      </c>
      <c r="T105" s="50" t="s">
        <v>1</v>
      </c>
      <c r="U105" s="50" t="s">
        <v>1</v>
      </c>
      <c r="V105" s="50">
        <v>100</v>
      </c>
      <c r="W105" s="50" t="s">
        <v>1</v>
      </c>
      <c r="X105" s="50" t="s">
        <v>1</v>
      </c>
    </row>
    <row r="106" spans="1:24" ht="56.25" hidden="1">
      <c r="A106" s="115"/>
      <c r="B106" s="101"/>
      <c r="C106" s="51"/>
      <c r="D106" s="51"/>
      <c r="E106" s="104"/>
      <c r="F106" s="20" t="s">
        <v>7</v>
      </c>
      <c r="G106" s="21">
        <f>H106+I106+J106+K106+L106+M106+N106</f>
        <v>29008.66</v>
      </c>
      <c r="H106" s="21">
        <v>0</v>
      </c>
      <c r="I106" s="21">
        <v>0</v>
      </c>
      <c r="J106" s="21">
        <v>0</v>
      </c>
      <c r="K106" s="21">
        <v>0</v>
      </c>
      <c r="L106" s="21">
        <v>29008.66</v>
      </c>
      <c r="M106" s="21">
        <v>0</v>
      </c>
      <c r="N106" s="21">
        <v>0</v>
      </c>
      <c r="O106" s="51"/>
      <c r="P106" s="51"/>
      <c r="Q106" s="51"/>
      <c r="R106" s="51"/>
      <c r="S106" s="51"/>
      <c r="T106" s="51"/>
      <c r="U106" s="51"/>
      <c r="V106" s="51"/>
      <c r="W106" s="51"/>
      <c r="X106" s="51"/>
    </row>
    <row r="107" spans="1:24" ht="33.75" hidden="1">
      <c r="A107" s="38"/>
      <c r="B107" s="102"/>
      <c r="C107" s="69"/>
      <c r="D107" s="69"/>
      <c r="E107" s="105"/>
      <c r="F107" s="20" t="s">
        <v>8</v>
      </c>
      <c r="G107" s="21">
        <f>H107+I107+J107+K107+L107+M107+N107</f>
        <v>0</v>
      </c>
      <c r="H107" s="21">
        <v>0</v>
      </c>
      <c r="I107" s="21">
        <v>0</v>
      </c>
      <c r="J107" s="21">
        <v>0</v>
      </c>
      <c r="K107" s="21">
        <v>0</v>
      </c>
      <c r="L107" s="21">
        <v>0</v>
      </c>
      <c r="M107" s="21">
        <v>0</v>
      </c>
      <c r="N107" s="21">
        <v>0</v>
      </c>
      <c r="O107" s="69"/>
      <c r="P107" s="69"/>
      <c r="Q107" s="69"/>
      <c r="R107" s="69"/>
      <c r="S107" s="69"/>
      <c r="T107" s="69"/>
      <c r="U107" s="69"/>
      <c r="V107" s="69"/>
      <c r="W107" s="69"/>
      <c r="X107" s="69"/>
    </row>
    <row r="108" spans="1:24" ht="22.5">
      <c r="A108" s="50">
        <v>17</v>
      </c>
      <c r="B108" s="119" t="s">
        <v>86</v>
      </c>
      <c r="C108" s="50" t="s">
        <v>1</v>
      </c>
      <c r="D108" s="50" t="s">
        <v>1</v>
      </c>
      <c r="E108" s="48" t="s">
        <v>5</v>
      </c>
      <c r="F108" s="20" t="s">
        <v>6</v>
      </c>
      <c r="G108" s="21">
        <f t="shared" si="0"/>
        <v>8963528.1900000013</v>
      </c>
      <c r="H108" s="21">
        <f t="shared" ref="H108:N108" si="37">H109+H110</f>
        <v>406625.4</v>
      </c>
      <c r="I108" s="21">
        <f t="shared" si="37"/>
        <v>1006573.8</v>
      </c>
      <c r="J108" s="21">
        <f t="shared" si="37"/>
        <v>961319.33</v>
      </c>
      <c r="K108" s="21">
        <f t="shared" si="37"/>
        <v>1370058.4</v>
      </c>
      <c r="L108" s="21">
        <f t="shared" si="37"/>
        <v>1816980.26</v>
      </c>
      <c r="M108" s="21">
        <f t="shared" si="37"/>
        <v>1700985.5</v>
      </c>
      <c r="N108" s="21">
        <f t="shared" si="37"/>
        <v>1700985.5</v>
      </c>
      <c r="O108" s="50" t="s">
        <v>1</v>
      </c>
      <c r="P108" s="50" t="s">
        <v>1</v>
      </c>
      <c r="Q108" s="50" t="s">
        <v>1</v>
      </c>
      <c r="R108" s="50" t="s">
        <v>1</v>
      </c>
      <c r="S108" s="50" t="s">
        <v>1</v>
      </c>
      <c r="T108" s="50" t="s">
        <v>1</v>
      </c>
      <c r="U108" s="50" t="s">
        <v>1</v>
      </c>
      <c r="V108" s="50" t="s">
        <v>1</v>
      </c>
      <c r="W108" s="50" t="s">
        <v>1</v>
      </c>
      <c r="X108" s="50" t="s">
        <v>1</v>
      </c>
    </row>
    <row r="109" spans="1:24" ht="56.25">
      <c r="A109" s="51"/>
      <c r="B109" s="101"/>
      <c r="C109" s="51"/>
      <c r="D109" s="51"/>
      <c r="E109" s="48"/>
      <c r="F109" s="20" t="s">
        <v>12</v>
      </c>
      <c r="G109" s="21">
        <f t="shared" si="0"/>
        <v>8963528.1900000013</v>
      </c>
      <c r="H109" s="21">
        <f>H111+H114</f>
        <v>406625.4</v>
      </c>
      <c r="I109" s="21">
        <f t="shared" ref="I109:N110" si="38">I112+I115</f>
        <v>1006573.8</v>
      </c>
      <c r="J109" s="21">
        <f t="shared" si="38"/>
        <v>961319.33</v>
      </c>
      <c r="K109" s="21">
        <f t="shared" si="38"/>
        <v>1370058.4</v>
      </c>
      <c r="L109" s="21">
        <f t="shared" si="38"/>
        <v>1816980.26</v>
      </c>
      <c r="M109" s="21">
        <f t="shared" si="38"/>
        <v>1700985.5</v>
      </c>
      <c r="N109" s="21">
        <f t="shared" si="38"/>
        <v>1700985.5</v>
      </c>
      <c r="O109" s="51"/>
      <c r="P109" s="51"/>
      <c r="Q109" s="51"/>
      <c r="R109" s="51"/>
      <c r="S109" s="51"/>
      <c r="T109" s="51"/>
      <c r="U109" s="51"/>
      <c r="V109" s="51"/>
      <c r="W109" s="51"/>
      <c r="X109" s="51"/>
    </row>
    <row r="110" spans="1:24" ht="33.75">
      <c r="A110" s="69"/>
      <c r="B110" s="102"/>
      <c r="C110" s="69"/>
      <c r="D110" s="69"/>
      <c r="E110" s="48"/>
      <c r="F110" s="20" t="s">
        <v>8</v>
      </c>
      <c r="G110" s="21">
        <f t="shared" si="0"/>
        <v>0</v>
      </c>
      <c r="H110" s="21">
        <f>H113+H116</f>
        <v>0</v>
      </c>
      <c r="I110" s="21">
        <f t="shared" si="38"/>
        <v>0</v>
      </c>
      <c r="J110" s="21">
        <f t="shared" si="38"/>
        <v>0</v>
      </c>
      <c r="K110" s="21">
        <f t="shared" si="38"/>
        <v>0</v>
      </c>
      <c r="L110" s="21">
        <f t="shared" si="38"/>
        <v>0</v>
      </c>
      <c r="M110" s="21">
        <f t="shared" si="38"/>
        <v>0</v>
      </c>
      <c r="N110" s="21">
        <f t="shared" si="38"/>
        <v>0</v>
      </c>
      <c r="O110" s="69"/>
      <c r="P110" s="69"/>
      <c r="Q110" s="69"/>
      <c r="R110" s="69"/>
      <c r="S110" s="69"/>
      <c r="T110" s="69"/>
      <c r="U110" s="69"/>
      <c r="V110" s="69"/>
      <c r="W110" s="69"/>
      <c r="X110" s="69"/>
    </row>
    <row r="111" spans="1:24" ht="22.5">
      <c r="A111" s="50">
        <v>18</v>
      </c>
      <c r="B111" s="112" t="s">
        <v>87</v>
      </c>
      <c r="C111" s="50">
        <v>2020</v>
      </c>
      <c r="D111" s="42">
        <v>2026</v>
      </c>
      <c r="E111" s="48" t="s">
        <v>5</v>
      </c>
      <c r="F111" s="20" t="s">
        <v>6</v>
      </c>
      <c r="G111" s="21">
        <f t="shared" si="0"/>
        <v>572980</v>
      </c>
      <c r="H111" s="21">
        <f>H112+H113</f>
        <v>86980</v>
      </c>
      <c r="I111" s="21">
        <f t="shared" ref="I111:N111" si="39">I112+I113</f>
        <v>70000</v>
      </c>
      <c r="J111" s="21">
        <f t="shared" si="39"/>
        <v>70000</v>
      </c>
      <c r="K111" s="21">
        <f t="shared" si="39"/>
        <v>66000</v>
      </c>
      <c r="L111" s="21">
        <f t="shared" si="39"/>
        <v>98000</v>
      </c>
      <c r="M111" s="21">
        <f t="shared" si="39"/>
        <v>91000</v>
      </c>
      <c r="N111" s="21">
        <f t="shared" si="39"/>
        <v>91000</v>
      </c>
      <c r="O111" s="100" t="s">
        <v>88</v>
      </c>
      <c r="P111" s="50" t="s">
        <v>89</v>
      </c>
      <c r="Q111" s="50" t="s">
        <v>1</v>
      </c>
      <c r="R111" s="50">
        <v>70</v>
      </c>
      <c r="S111" s="50">
        <v>70</v>
      </c>
      <c r="T111" s="50">
        <v>70</v>
      </c>
      <c r="U111" s="50">
        <v>66</v>
      </c>
      <c r="V111" s="50">
        <v>70</v>
      </c>
      <c r="W111" s="50">
        <v>70</v>
      </c>
      <c r="X111" s="50">
        <v>70</v>
      </c>
    </row>
    <row r="112" spans="1:24" ht="56.25">
      <c r="A112" s="51"/>
      <c r="B112" s="113"/>
      <c r="C112" s="51"/>
      <c r="D112" s="42"/>
      <c r="E112" s="48"/>
      <c r="F112" s="20" t="s">
        <v>7</v>
      </c>
      <c r="G112" s="21">
        <f t="shared" si="0"/>
        <v>572980</v>
      </c>
      <c r="H112" s="21">
        <v>86980</v>
      </c>
      <c r="I112" s="21">
        <v>70000</v>
      </c>
      <c r="J112" s="21">
        <v>70000</v>
      </c>
      <c r="K112" s="21">
        <v>66000</v>
      </c>
      <c r="L112" s="21">
        <v>98000</v>
      </c>
      <c r="M112" s="21">
        <v>91000</v>
      </c>
      <c r="N112" s="21">
        <v>91000</v>
      </c>
      <c r="O112" s="101"/>
      <c r="P112" s="51"/>
      <c r="Q112" s="51"/>
      <c r="R112" s="51"/>
      <c r="S112" s="51"/>
      <c r="T112" s="51"/>
      <c r="U112" s="51"/>
      <c r="V112" s="51"/>
      <c r="W112" s="51"/>
      <c r="X112" s="51"/>
    </row>
    <row r="113" spans="1:24" ht="33.75">
      <c r="A113" s="69"/>
      <c r="B113" s="114"/>
      <c r="C113" s="69"/>
      <c r="D113" s="42"/>
      <c r="E113" s="48"/>
      <c r="F113" s="20" t="s">
        <v>8</v>
      </c>
      <c r="G113" s="21">
        <f t="shared" si="0"/>
        <v>0</v>
      </c>
      <c r="H113" s="21">
        <v>0</v>
      </c>
      <c r="I113" s="21">
        <v>0</v>
      </c>
      <c r="J113" s="21">
        <v>0</v>
      </c>
      <c r="K113" s="21">
        <v>0</v>
      </c>
      <c r="L113" s="21">
        <v>0</v>
      </c>
      <c r="M113" s="21">
        <v>0</v>
      </c>
      <c r="N113" s="21">
        <v>0</v>
      </c>
      <c r="O113" s="102"/>
      <c r="P113" s="69"/>
      <c r="Q113" s="69"/>
      <c r="R113" s="69"/>
      <c r="S113" s="69"/>
      <c r="T113" s="69"/>
      <c r="U113" s="69"/>
      <c r="V113" s="69"/>
      <c r="W113" s="69"/>
      <c r="X113" s="69"/>
    </row>
    <row r="114" spans="1:24" ht="22.5">
      <c r="A114" s="50">
        <v>19</v>
      </c>
      <c r="B114" s="100" t="s">
        <v>90</v>
      </c>
      <c r="C114" s="50">
        <v>2020</v>
      </c>
      <c r="D114" s="50">
        <v>2026</v>
      </c>
      <c r="E114" s="48" t="s">
        <v>5</v>
      </c>
      <c r="F114" s="20" t="s">
        <v>6</v>
      </c>
      <c r="G114" s="21">
        <f>H114+I114+J114+K114+L114+M114+N114</f>
        <v>8390548.1900000013</v>
      </c>
      <c r="H114" s="21">
        <f t="shared" ref="H114:N114" si="40">H115+H116</f>
        <v>319645.40000000002</v>
      </c>
      <c r="I114" s="21">
        <f t="shared" si="40"/>
        <v>936573.8</v>
      </c>
      <c r="J114" s="21">
        <f t="shared" si="40"/>
        <v>891319.33</v>
      </c>
      <c r="K114" s="22">
        <f t="shared" si="40"/>
        <v>1304058.3999999999</v>
      </c>
      <c r="L114" s="21">
        <f t="shared" si="40"/>
        <v>1718980.26</v>
      </c>
      <c r="M114" s="21">
        <f t="shared" si="40"/>
        <v>1609985.5</v>
      </c>
      <c r="N114" s="21">
        <f t="shared" si="40"/>
        <v>1609985.5</v>
      </c>
      <c r="O114" s="39" t="s">
        <v>1</v>
      </c>
      <c r="P114" s="39" t="s">
        <v>1</v>
      </c>
      <c r="Q114" s="39" t="s">
        <v>1</v>
      </c>
      <c r="R114" s="39" t="s">
        <v>1</v>
      </c>
      <c r="S114" s="39" t="s">
        <v>1</v>
      </c>
      <c r="T114" s="39" t="s">
        <v>1</v>
      </c>
      <c r="U114" s="39" t="s">
        <v>1</v>
      </c>
      <c r="V114" s="39" t="s">
        <v>1</v>
      </c>
      <c r="W114" s="39" t="s">
        <v>1</v>
      </c>
      <c r="X114" s="39" t="s">
        <v>1</v>
      </c>
    </row>
    <row r="115" spans="1:24" ht="45">
      <c r="A115" s="51"/>
      <c r="B115" s="101"/>
      <c r="C115" s="51"/>
      <c r="D115" s="51"/>
      <c r="E115" s="48"/>
      <c r="F115" s="20" t="s">
        <v>91</v>
      </c>
      <c r="G115" s="21">
        <f>H115+I115+J115+K115+L115+M115+N115</f>
        <v>8390548.1900000013</v>
      </c>
      <c r="H115" s="21">
        <v>319645.40000000002</v>
      </c>
      <c r="I115" s="21">
        <v>936573.8</v>
      </c>
      <c r="J115" s="21">
        <v>891319.33</v>
      </c>
      <c r="K115" s="22">
        <v>1304058.3999999999</v>
      </c>
      <c r="L115" s="21">
        <v>1718980.26</v>
      </c>
      <c r="M115" s="21">
        <v>1609985.5</v>
      </c>
      <c r="N115" s="21">
        <v>1609985.5</v>
      </c>
      <c r="O115" s="40"/>
      <c r="P115" s="40"/>
      <c r="Q115" s="40"/>
      <c r="R115" s="40"/>
      <c r="S115" s="40"/>
      <c r="T115" s="40"/>
      <c r="U115" s="40"/>
      <c r="V115" s="40"/>
      <c r="W115" s="40"/>
      <c r="X115" s="40"/>
    </row>
    <row r="116" spans="1:24" ht="33.75">
      <c r="A116" s="69"/>
      <c r="B116" s="102"/>
      <c r="C116" s="69"/>
      <c r="D116" s="69"/>
      <c r="E116" s="48"/>
      <c r="F116" s="20" t="s">
        <v>8</v>
      </c>
      <c r="G116" s="21">
        <f t="shared" si="0"/>
        <v>0</v>
      </c>
      <c r="H116" s="21">
        <v>0</v>
      </c>
      <c r="I116" s="21">
        <v>0</v>
      </c>
      <c r="J116" s="21">
        <v>0</v>
      </c>
      <c r="K116" s="21">
        <v>0</v>
      </c>
      <c r="L116" s="21">
        <v>0</v>
      </c>
      <c r="M116" s="21">
        <v>0</v>
      </c>
      <c r="N116" s="21">
        <v>0</v>
      </c>
      <c r="O116" s="41"/>
      <c r="P116" s="41"/>
      <c r="Q116" s="41"/>
      <c r="R116" s="41"/>
      <c r="S116" s="41"/>
      <c r="T116" s="41"/>
      <c r="U116" s="41"/>
      <c r="V116" s="41"/>
      <c r="W116" s="41"/>
      <c r="X116" s="41"/>
    </row>
    <row r="117" spans="1:24" ht="22.5" hidden="1">
      <c r="A117" s="50">
        <v>20</v>
      </c>
      <c r="B117" s="119" t="s">
        <v>92</v>
      </c>
      <c r="C117" s="50" t="s">
        <v>1</v>
      </c>
      <c r="D117" s="50" t="s">
        <v>1</v>
      </c>
      <c r="E117" s="48" t="s">
        <v>5</v>
      </c>
      <c r="F117" s="20" t="s">
        <v>6</v>
      </c>
      <c r="G117" s="21">
        <f t="shared" si="0"/>
        <v>0</v>
      </c>
      <c r="H117" s="21">
        <f t="shared" ref="H117:N117" si="41">H118+H119</f>
        <v>0</v>
      </c>
      <c r="I117" s="21">
        <f t="shared" si="41"/>
        <v>0</v>
      </c>
      <c r="J117" s="21">
        <f t="shared" si="41"/>
        <v>0</v>
      </c>
      <c r="K117" s="21">
        <f t="shared" si="41"/>
        <v>0</v>
      </c>
      <c r="L117" s="21">
        <f t="shared" si="41"/>
        <v>0</v>
      </c>
      <c r="M117" s="21">
        <f t="shared" si="41"/>
        <v>0</v>
      </c>
      <c r="N117" s="21">
        <f t="shared" si="41"/>
        <v>0</v>
      </c>
      <c r="O117" s="39" t="s">
        <v>1</v>
      </c>
      <c r="P117" s="39" t="s">
        <v>1</v>
      </c>
      <c r="Q117" s="39" t="s">
        <v>1</v>
      </c>
      <c r="R117" s="39" t="s">
        <v>1</v>
      </c>
      <c r="S117" s="39" t="s">
        <v>1</v>
      </c>
      <c r="T117" s="39" t="s">
        <v>1</v>
      </c>
      <c r="U117" s="39" t="s">
        <v>1</v>
      </c>
      <c r="V117" s="39" t="s">
        <v>1</v>
      </c>
      <c r="W117" s="39" t="s">
        <v>1</v>
      </c>
      <c r="X117" s="39" t="s">
        <v>1</v>
      </c>
    </row>
    <row r="118" spans="1:24" ht="45" hidden="1">
      <c r="A118" s="51"/>
      <c r="B118" s="101"/>
      <c r="C118" s="51"/>
      <c r="D118" s="51"/>
      <c r="E118" s="48"/>
      <c r="F118" s="20" t="s">
        <v>91</v>
      </c>
      <c r="G118" s="21">
        <f t="shared" si="0"/>
        <v>0</v>
      </c>
      <c r="H118" s="21">
        <f>H121+H124</f>
        <v>0</v>
      </c>
      <c r="I118" s="21">
        <f t="shared" ref="I118:N119" si="42">I121+I124</f>
        <v>0</v>
      </c>
      <c r="J118" s="21">
        <f t="shared" si="42"/>
        <v>0</v>
      </c>
      <c r="K118" s="21">
        <f t="shared" si="42"/>
        <v>0</v>
      </c>
      <c r="L118" s="21">
        <f t="shared" si="42"/>
        <v>0</v>
      </c>
      <c r="M118" s="21">
        <f t="shared" si="42"/>
        <v>0</v>
      </c>
      <c r="N118" s="21">
        <f t="shared" si="42"/>
        <v>0</v>
      </c>
      <c r="O118" s="40"/>
      <c r="P118" s="40"/>
      <c r="Q118" s="40"/>
      <c r="R118" s="40"/>
      <c r="S118" s="40"/>
      <c r="T118" s="40"/>
      <c r="U118" s="40"/>
      <c r="V118" s="40"/>
      <c r="W118" s="40"/>
      <c r="X118" s="40"/>
    </row>
    <row r="119" spans="1:24" ht="33.75" hidden="1">
      <c r="A119" s="69"/>
      <c r="B119" s="102"/>
      <c r="C119" s="69"/>
      <c r="D119" s="69"/>
      <c r="E119" s="48"/>
      <c r="F119" s="20" t="s">
        <v>8</v>
      </c>
      <c r="G119" s="21">
        <f t="shared" si="0"/>
        <v>0</v>
      </c>
      <c r="H119" s="21">
        <f>H122+H125</f>
        <v>0</v>
      </c>
      <c r="I119" s="21">
        <f t="shared" si="42"/>
        <v>0</v>
      </c>
      <c r="J119" s="21">
        <f t="shared" si="42"/>
        <v>0</v>
      </c>
      <c r="K119" s="21">
        <f t="shared" si="42"/>
        <v>0</v>
      </c>
      <c r="L119" s="21">
        <f t="shared" si="42"/>
        <v>0</v>
      </c>
      <c r="M119" s="21">
        <f t="shared" si="42"/>
        <v>0</v>
      </c>
      <c r="N119" s="21">
        <f t="shared" si="42"/>
        <v>0</v>
      </c>
      <c r="O119" s="41"/>
      <c r="P119" s="41"/>
      <c r="Q119" s="41"/>
      <c r="R119" s="41"/>
      <c r="S119" s="41"/>
      <c r="T119" s="41"/>
      <c r="U119" s="41"/>
      <c r="V119" s="41"/>
      <c r="W119" s="41"/>
      <c r="X119" s="41"/>
    </row>
    <row r="120" spans="1:24" ht="22.5" hidden="1">
      <c r="A120" s="50">
        <v>21</v>
      </c>
      <c r="B120" s="100" t="s">
        <v>93</v>
      </c>
      <c r="C120" s="50">
        <v>2020</v>
      </c>
      <c r="D120" s="50">
        <v>2026</v>
      </c>
      <c r="E120" s="48" t="s">
        <v>5</v>
      </c>
      <c r="F120" s="20" t="s">
        <v>6</v>
      </c>
      <c r="G120" s="21">
        <f t="shared" si="0"/>
        <v>0</v>
      </c>
      <c r="H120" s="21">
        <f t="shared" ref="H120:N120" si="43">H121+H122</f>
        <v>0</v>
      </c>
      <c r="I120" s="21">
        <f t="shared" si="43"/>
        <v>0</v>
      </c>
      <c r="J120" s="21">
        <f t="shared" si="43"/>
        <v>0</v>
      </c>
      <c r="K120" s="21">
        <f t="shared" si="43"/>
        <v>0</v>
      </c>
      <c r="L120" s="21">
        <f t="shared" si="43"/>
        <v>0</v>
      </c>
      <c r="M120" s="21">
        <f t="shared" si="43"/>
        <v>0</v>
      </c>
      <c r="N120" s="21">
        <f t="shared" si="43"/>
        <v>0</v>
      </c>
      <c r="O120" s="39" t="s">
        <v>1</v>
      </c>
      <c r="P120" s="39" t="s">
        <v>1</v>
      </c>
      <c r="Q120" s="39" t="s">
        <v>1</v>
      </c>
      <c r="R120" s="39" t="s">
        <v>1</v>
      </c>
      <c r="S120" s="39" t="s">
        <v>1</v>
      </c>
      <c r="T120" s="39" t="s">
        <v>1</v>
      </c>
      <c r="U120" s="39" t="s">
        <v>1</v>
      </c>
      <c r="V120" s="39" t="s">
        <v>1</v>
      </c>
      <c r="W120" s="39" t="s">
        <v>1</v>
      </c>
      <c r="X120" s="39" t="s">
        <v>1</v>
      </c>
    </row>
    <row r="121" spans="1:24" ht="45" hidden="1">
      <c r="A121" s="51"/>
      <c r="B121" s="101"/>
      <c r="C121" s="51"/>
      <c r="D121" s="51"/>
      <c r="E121" s="48"/>
      <c r="F121" s="20" t="s">
        <v>91</v>
      </c>
      <c r="G121" s="21">
        <f t="shared" si="0"/>
        <v>0</v>
      </c>
      <c r="H121" s="21">
        <v>0</v>
      </c>
      <c r="I121" s="21">
        <v>0</v>
      </c>
      <c r="J121" s="21">
        <v>0</v>
      </c>
      <c r="K121" s="21">
        <v>0</v>
      </c>
      <c r="L121" s="21">
        <v>0</v>
      </c>
      <c r="M121" s="21">
        <v>0</v>
      </c>
      <c r="N121" s="21">
        <v>0</v>
      </c>
      <c r="O121" s="40"/>
      <c r="P121" s="40"/>
      <c r="Q121" s="40"/>
      <c r="R121" s="40"/>
      <c r="S121" s="40"/>
      <c r="T121" s="40"/>
      <c r="U121" s="40"/>
      <c r="V121" s="40"/>
      <c r="W121" s="40"/>
      <c r="X121" s="40"/>
    </row>
    <row r="122" spans="1:24" ht="33.75" hidden="1">
      <c r="A122" s="69"/>
      <c r="B122" s="102"/>
      <c r="C122" s="69"/>
      <c r="D122" s="69"/>
      <c r="E122" s="48"/>
      <c r="F122" s="20" t="s">
        <v>8</v>
      </c>
      <c r="G122" s="21">
        <f t="shared" si="0"/>
        <v>0</v>
      </c>
      <c r="H122" s="21">
        <v>0</v>
      </c>
      <c r="I122" s="21">
        <v>0</v>
      </c>
      <c r="J122" s="21">
        <v>0</v>
      </c>
      <c r="K122" s="21">
        <v>0</v>
      </c>
      <c r="L122" s="21">
        <v>0</v>
      </c>
      <c r="M122" s="21">
        <v>0</v>
      </c>
      <c r="N122" s="21">
        <v>0</v>
      </c>
      <c r="O122" s="41"/>
      <c r="P122" s="41"/>
      <c r="Q122" s="41"/>
      <c r="R122" s="41"/>
      <c r="S122" s="41"/>
      <c r="T122" s="41"/>
      <c r="U122" s="41"/>
      <c r="V122" s="41"/>
      <c r="W122" s="41"/>
      <c r="X122" s="41"/>
    </row>
    <row r="123" spans="1:24" ht="22.5" hidden="1">
      <c r="A123" s="50">
        <v>22</v>
      </c>
      <c r="B123" s="100" t="s">
        <v>94</v>
      </c>
      <c r="C123" s="50">
        <v>2020</v>
      </c>
      <c r="D123" s="50">
        <v>2026</v>
      </c>
      <c r="E123" s="48" t="s">
        <v>5</v>
      </c>
      <c r="F123" s="20" t="s">
        <v>6</v>
      </c>
      <c r="G123" s="21">
        <f t="shared" si="0"/>
        <v>0</v>
      </c>
      <c r="H123" s="21">
        <f t="shared" ref="H123:N123" si="44">H124+H125</f>
        <v>0</v>
      </c>
      <c r="I123" s="21">
        <f t="shared" si="44"/>
        <v>0</v>
      </c>
      <c r="J123" s="21">
        <f t="shared" si="44"/>
        <v>0</v>
      </c>
      <c r="K123" s="21">
        <f t="shared" si="44"/>
        <v>0</v>
      </c>
      <c r="L123" s="21">
        <f t="shared" si="44"/>
        <v>0</v>
      </c>
      <c r="M123" s="21">
        <f t="shared" si="44"/>
        <v>0</v>
      </c>
      <c r="N123" s="21">
        <f t="shared" si="44"/>
        <v>0</v>
      </c>
      <c r="O123" s="39" t="s">
        <v>1</v>
      </c>
      <c r="P123" s="39" t="s">
        <v>1</v>
      </c>
      <c r="Q123" s="39" t="s">
        <v>1</v>
      </c>
      <c r="R123" s="39" t="s">
        <v>1</v>
      </c>
      <c r="S123" s="39" t="s">
        <v>1</v>
      </c>
      <c r="T123" s="39" t="s">
        <v>1</v>
      </c>
      <c r="U123" s="39" t="s">
        <v>1</v>
      </c>
      <c r="V123" s="39" t="s">
        <v>1</v>
      </c>
      <c r="W123" s="39" t="s">
        <v>1</v>
      </c>
      <c r="X123" s="39" t="s">
        <v>1</v>
      </c>
    </row>
    <row r="124" spans="1:24" ht="45" hidden="1">
      <c r="A124" s="51"/>
      <c r="B124" s="101"/>
      <c r="C124" s="51"/>
      <c r="D124" s="51"/>
      <c r="E124" s="48"/>
      <c r="F124" s="20" t="s">
        <v>91</v>
      </c>
      <c r="G124" s="21">
        <f t="shared" si="0"/>
        <v>0</v>
      </c>
      <c r="H124" s="21">
        <v>0</v>
      </c>
      <c r="I124" s="21">
        <v>0</v>
      </c>
      <c r="J124" s="21">
        <v>0</v>
      </c>
      <c r="K124" s="21">
        <v>0</v>
      </c>
      <c r="L124" s="21">
        <v>0</v>
      </c>
      <c r="M124" s="21">
        <v>0</v>
      </c>
      <c r="N124" s="21">
        <v>0</v>
      </c>
      <c r="O124" s="40"/>
      <c r="P124" s="40"/>
      <c r="Q124" s="40"/>
      <c r="R124" s="40"/>
      <c r="S124" s="40"/>
      <c r="T124" s="40"/>
      <c r="U124" s="40"/>
      <c r="V124" s="40"/>
      <c r="W124" s="40"/>
      <c r="X124" s="40"/>
    </row>
    <row r="125" spans="1:24" ht="33.75" hidden="1">
      <c r="A125" s="69"/>
      <c r="B125" s="102"/>
      <c r="C125" s="69"/>
      <c r="D125" s="69"/>
      <c r="E125" s="48"/>
      <c r="F125" s="20" t="s">
        <v>8</v>
      </c>
      <c r="G125" s="21">
        <f t="shared" si="0"/>
        <v>0</v>
      </c>
      <c r="H125" s="21">
        <v>0</v>
      </c>
      <c r="I125" s="21">
        <v>0</v>
      </c>
      <c r="J125" s="21">
        <v>0</v>
      </c>
      <c r="K125" s="21">
        <v>0</v>
      </c>
      <c r="L125" s="21">
        <v>0</v>
      </c>
      <c r="M125" s="21">
        <v>0</v>
      </c>
      <c r="N125" s="21">
        <v>0</v>
      </c>
      <c r="O125" s="41"/>
      <c r="P125" s="41"/>
      <c r="Q125" s="41"/>
      <c r="R125" s="41"/>
      <c r="S125" s="41"/>
      <c r="T125" s="41"/>
      <c r="U125" s="41"/>
      <c r="V125" s="41"/>
      <c r="W125" s="41"/>
      <c r="X125" s="41"/>
    </row>
    <row r="126" spans="1:24" ht="22.5">
      <c r="A126" s="50">
        <v>23</v>
      </c>
      <c r="B126" s="119" t="s">
        <v>95</v>
      </c>
      <c r="C126" s="50" t="s">
        <v>1</v>
      </c>
      <c r="D126" s="50" t="s">
        <v>1</v>
      </c>
      <c r="E126" s="48" t="s">
        <v>5</v>
      </c>
      <c r="F126" s="20" t="s">
        <v>6</v>
      </c>
      <c r="G126" s="21">
        <f t="shared" si="0"/>
        <v>8965419.4499999993</v>
      </c>
      <c r="H126" s="21">
        <f t="shared" ref="H126:N126" si="45">H127+H128</f>
        <v>0</v>
      </c>
      <c r="I126" s="21">
        <f t="shared" si="45"/>
        <v>1674333.33</v>
      </c>
      <c r="J126" s="21">
        <f t="shared" si="45"/>
        <v>2454666.92</v>
      </c>
      <c r="K126" s="21">
        <f t="shared" si="45"/>
        <v>2431656.5699999998</v>
      </c>
      <c r="L126" s="21">
        <f t="shared" si="45"/>
        <v>2404762.63</v>
      </c>
      <c r="M126" s="21">
        <f t="shared" si="45"/>
        <v>0</v>
      </c>
      <c r="N126" s="21">
        <f t="shared" si="45"/>
        <v>0</v>
      </c>
      <c r="O126" s="50" t="s">
        <v>1</v>
      </c>
      <c r="P126" s="50" t="s">
        <v>1</v>
      </c>
      <c r="Q126" s="50" t="s">
        <v>1</v>
      </c>
      <c r="R126" s="50" t="s">
        <v>1</v>
      </c>
      <c r="S126" s="50" t="s">
        <v>1</v>
      </c>
      <c r="T126" s="50" t="s">
        <v>1</v>
      </c>
      <c r="U126" s="50" t="s">
        <v>1</v>
      </c>
      <c r="V126" s="50" t="s">
        <v>1</v>
      </c>
      <c r="W126" s="50" t="s">
        <v>1</v>
      </c>
      <c r="X126" s="50" t="s">
        <v>1</v>
      </c>
    </row>
    <row r="127" spans="1:24" ht="56.25">
      <c r="A127" s="51"/>
      <c r="B127" s="101"/>
      <c r="C127" s="51"/>
      <c r="D127" s="51"/>
      <c r="E127" s="48"/>
      <c r="F127" s="20" t="s">
        <v>12</v>
      </c>
      <c r="G127" s="21">
        <f t="shared" si="0"/>
        <v>89718.450000000012</v>
      </c>
      <c r="H127" s="21">
        <f>H130</f>
        <v>0</v>
      </c>
      <c r="I127" s="21">
        <f t="shared" ref="I127:N128" si="46">I130</f>
        <v>16743.330000000002</v>
      </c>
      <c r="J127" s="21">
        <f t="shared" si="46"/>
        <v>24610.92</v>
      </c>
      <c r="K127" s="21">
        <f t="shared" si="46"/>
        <v>24316.57</v>
      </c>
      <c r="L127" s="21">
        <f t="shared" si="46"/>
        <v>24047.63</v>
      </c>
      <c r="M127" s="21">
        <f t="shared" si="46"/>
        <v>0</v>
      </c>
      <c r="N127" s="21">
        <f t="shared" si="46"/>
        <v>0</v>
      </c>
      <c r="O127" s="51"/>
      <c r="P127" s="51"/>
      <c r="Q127" s="51"/>
      <c r="R127" s="51"/>
      <c r="S127" s="51"/>
      <c r="T127" s="51"/>
      <c r="U127" s="51"/>
      <c r="V127" s="51"/>
      <c r="W127" s="51"/>
      <c r="X127" s="51"/>
    </row>
    <row r="128" spans="1:24" ht="33.75">
      <c r="A128" s="69"/>
      <c r="B128" s="102"/>
      <c r="C128" s="69"/>
      <c r="D128" s="69"/>
      <c r="E128" s="48"/>
      <c r="F128" s="20" t="s">
        <v>8</v>
      </c>
      <c r="G128" s="21">
        <f t="shared" si="0"/>
        <v>8875701</v>
      </c>
      <c r="H128" s="21">
        <f>H131</f>
        <v>0</v>
      </c>
      <c r="I128" s="21">
        <f t="shared" si="46"/>
        <v>1657590</v>
      </c>
      <c r="J128" s="21">
        <f t="shared" si="46"/>
        <v>2430056</v>
      </c>
      <c r="K128" s="21">
        <f t="shared" si="46"/>
        <v>2407340</v>
      </c>
      <c r="L128" s="21">
        <f t="shared" si="46"/>
        <v>2380715</v>
      </c>
      <c r="M128" s="21">
        <f t="shared" si="46"/>
        <v>0</v>
      </c>
      <c r="N128" s="21">
        <f t="shared" si="46"/>
        <v>0</v>
      </c>
      <c r="O128" s="69"/>
      <c r="P128" s="69"/>
      <c r="Q128" s="69"/>
      <c r="R128" s="69"/>
      <c r="S128" s="69"/>
      <c r="T128" s="69"/>
      <c r="U128" s="69"/>
      <c r="V128" s="69"/>
      <c r="W128" s="69"/>
      <c r="X128" s="69"/>
    </row>
    <row r="129" spans="1:24" ht="168.75">
      <c r="A129" s="50">
        <v>24</v>
      </c>
      <c r="B129" s="100" t="s">
        <v>96</v>
      </c>
      <c r="C129" s="50">
        <v>2020</v>
      </c>
      <c r="D129" s="50">
        <v>2026</v>
      </c>
      <c r="E129" s="48" t="s">
        <v>5</v>
      </c>
      <c r="F129" s="20" t="s">
        <v>6</v>
      </c>
      <c r="G129" s="21">
        <f t="shared" si="0"/>
        <v>8965419.4499999993</v>
      </c>
      <c r="H129" s="21">
        <f t="shared" ref="H129:N129" si="47">H130+H131</f>
        <v>0</v>
      </c>
      <c r="I129" s="21">
        <f t="shared" si="47"/>
        <v>1674333.33</v>
      </c>
      <c r="J129" s="21">
        <f t="shared" si="47"/>
        <v>2454666.92</v>
      </c>
      <c r="K129" s="21">
        <f t="shared" si="47"/>
        <v>2431656.5699999998</v>
      </c>
      <c r="L129" s="21">
        <f t="shared" si="47"/>
        <v>2404762.63</v>
      </c>
      <c r="M129" s="21">
        <f t="shared" si="47"/>
        <v>0</v>
      </c>
      <c r="N129" s="21">
        <f t="shared" si="47"/>
        <v>0</v>
      </c>
      <c r="O129" s="20" t="s">
        <v>97</v>
      </c>
      <c r="P129" s="10" t="s">
        <v>89</v>
      </c>
      <c r="Q129" s="15" t="s">
        <v>1</v>
      </c>
      <c r="R129" s="10" t="s">
        <v>1</v>
      </c>
      <c r="S129" s="10">
        <v>900</v>
      </c>
      <c r="T129" s="10">
        <v>966</v>
      </c>
      <c r="U129" s="10">
        <v>1020</v>
      </c>
      <c r="V129" s="10" t="s">
        <v>1</v>
      </c>
      <c r="W129" s="10" t="s">
        <v>1</v>
      </c>
      <c r="X129" s="10" t="s">
        <v>1</v>
      </c>
    </row>
    <row r="130" spans="1:24" ht="56.25">
      <c r="A130" s="51"/>
      <c r="B130" s="101"/>
      <c r="C130" s="51"/>
      <c r="D130" s="51"/>
      <c r="E130" s="48"/>
      <c r="F130" s="20" t="s">
        <v>12</v>
      </c>
      <c r="G130" s="21">
        <f t="shared" si="0"/>
        <v>89718.450000000012</v>
      </c>
      <c r="H130" s="21">
        <v>0</v>
      </c>
      <c r="I130" s="21">
        <v>16743.330000000002</v>
      </c>
      <c r="J130" s="21">
        <v>24610.92</v>
      </c>
      <c r="K130" s="21">
        <v>24316.57</v>
      </c>
      <c r="L130" s="21">
        <v>24047.63</v>
      </c>
      <c r="M130" s="21">
        <v>0</v>
      </c>
      <c r="N130" s="21">
        <v>0</v>
      </c>
      <c r="O130" s="104" t="s">
        <v>98</v>
      </c>
      <c r="P130" s="122" t="s">
        <v>11</v>
      </c>
      <c r="Q130" s="117" t="s">
        <v>1</v>
      </c>
      <c r="R130" s="120">
        <v>0</v>
      </c>
      <c r="S130" s="120">
        <v>0.35</v>
      </c>
      <c r="T130" s="120">
        <v>0.33</v>
      </c>
      <c r="U130" s="120">
        <v>0.35</v>
      </c>
      <c r="V130" s="120">
        <v>0.35</v>
      </c>
      <c r="W130" s="117" t="s">
        <v>1</v>
      </c>
      <c r="X130" s="117" t="s">
        <v>1</v>
      </c>
    </row>
    <row r="131" spans="1:24" ht="33.75">
      <c r="A131" s="69"/>
      <c r="B131" s="102"/>
      <c r="C131" s="69"/>
      <c r="D131" s="69"/>
      <c r="E131" s="48"/>
      <c r="F131" s="20" t="s">
        <v>8</v>
      </c>
      <c r="G131" s="21">
        <f t="shared" si="0"/>
        <v>8875701</v>
      </c>
      <c r="H131" s="21">
        <v>0</v>
      </c>
      <c r="I131" s="21">
        <v>1657590</v>
      </c>
      <c r="J131" s="21">
        <v>2430056</v>
      </c>
      <c r="K131" s="21">
        <v>2407340</v>
      </c>
      <c r="L131" s="21">
        <v>2380715</v>
      </c>
      <c r="M131" s="21">
        <v>0</v>
      </c>
      <c r="N131" s="21">
        <v>0</v>
      </c>
      <c r="O131" s="88"/>
      <c r="P131" s="123"/>
      <c r="Q131" s="118"/>
      <c r="R131" s="121"/>
      <c r="S131" s="121"/>
      <c r="T131" s="121"/>
      <c r="U131" s="121"/>
      <c r="V131" s="121"/>
      <c r="W131" s="118"/>
      <c r="X131" s="118"/>
    </row>
    <row r="132" spans="1:24" ht="22.5">
      <c r="A132" s="50">
        <v>25</v>
      </c>
      <c r="B132" s="119" t="s">
        <v>99</v>
      </c>
      <c r="C132" s="50" t="s">
        <v>1</v>
      </c>
      <c r="D132" s="50" t="s">
        <v>1</v>
      </c>
      <c r="E132" s="48" t="s">
        <v>5</v>
      </c>
      <c r="F132" s="20" t="s">
        <v>6</v>
      </c>
      <c r="G132" s="21">
        <f t="shared" si="0"/>
        <v>453448159.37</v>
      </c>
      <c r="H132" s="21">
        <f t="shared" ref="H132:N132" si="48">H133+H134</f>
        <v>61132605.730000004</v>
      </c>
      <c r="I132" s="21">
        <f t="shared" si="48"/>
        <v>66319682.329999998</v>
      </c>
      <c r="J132" s="21">
        <f t="shared" si="48"/>
        <v>72561700.030000001</v>
      </c>
      <c r="K132" s="21">
        <f t="shared" si="48"/>
        <v>82696857.319999993</v>
      </c>
      <c r="L132" s="21">
        <f t="shared" si="48"/>
        <v>82900096.719999999</v>
      </c>
      <c r="M132" s="21">
        <f t="shared" si="48"/>
        <v>49305095.350000001</v>
      </c>
      <c r="N132" s="21">
        <f t="shared" si="48"/>
        <v>38532121.890000001</v>
      </c>
      <c r="O132" s="50" t="s">
        <v>1</v>
      </c>
      <c r="P132" s="50" t="s">
        <v>1</v>
      </c>
      <c r="Q132" s="50" t="s">
        <v>1</v>
      </c>
      <c r="R132" s="50" t="s">
        <v>1</v>
      </c>
      <c r="S132" s="50" t="s">
        <v>1</v>
      </c>
      <c r="T132" s="50" t="s">
        <v>1</v>
      </c>
      <c r="U132" s="50" t="s">
        <v>1</v>
      </c>
      <c r="V132" s="50" t="s">
        <v>1</v>
      </c>
      <c r="W132" s="50" t="s">
        <v>1</v>
      </c>
      <c r="X132" s="50" t="s">
        <v>1</v>
      </c>
    </row>
    <row r="133" spans="1:24" ht="56.25">
      <c r="A133" s="51"/>
      <c r="B133" s="101"/>
      <c r="C133" s="51"/>
      <c r="D133" s="51"/>
      <c r="E133" s="48"/>
      <c r="F133" s="20" t="s">
        <v>12</v>
      </c>
      <c r="G133" s="21">
        <f t="shared" ref="G133:G257" si="49">H133+I133+J133+K133+L133+M133+N133</f>
        <v>299701082.63999999</v>
      </c>
      <c r="H133" s="21">
        <f>H136+H139+H142+H145+H148+H151+H154</f>
        <v>32277184.649999999</v>
      </c>
      <c r="I133" s="21">
        <f t="shared" ref="I133:N134" si="50">I136+I139+I142+I145+I148+I151+I154</f>
        <v>36914241.889999993</v>
      </c>
      <c r="J133" s="21">
        <f t="shared" si="50"/>
        <v>40547215.550000004</v>
      </c>
      <c r="K133" s="21">
        <f t="shared" si="50"/>
        <v>50909896.589999996</v>
      </c>
      <c r="L133" s="21">
        <f t="shared" si="50"/>
        <v>51215326.719999999</v>
      </c>
      <c r="M133" s="21">
        <f t="shared" si="50"/>
        <v>49305095.350000001</v>
      </c>
      <c r="N133" s="21">
        <f t="shared" si="50"/>
        <v>38532121.890000001</v>
      </c>
      <c r="O133" s="51"/>
      <c r="P133" s="51"/>
      <c r="Q133" s="51"/>
      <c r="R133" s="51"/>
      <c r="S133" s="51"/>
      <c r="T133" s="51"/>
      <c r="U133" s="51"/>
      <c r="V133" s="51"/>
      <c r="W133" s="51"/>
      <c r="X133" s="51"/>
    </row>
    <row r="134" spans="1:24" ht="33.75">
      <c r="A134" s="69"/>
      <c r="B134" s="102"/>
      <c r="C134" s="69"/>
      <c r="D134" s="69"/>
      <c r="E134" s="48"/>
      <c r="F134" s="20" t="s">
        <v>8</v>
      </c>
      <c r="G134" s="21">
        <f t="shared" si="49"/>
        <v>153747076.73000002</v>
      </c>
      <c r="H134" s="21">
        <f>H137+H140+H143+H146+H149+H152+H155</f>
        <v>28855421.080000002</v>
      </c>
      <c r="I134" s="21">
        <f t="shared" si="50"/>
        <v>29405440.440000001</v>
      </c>
      <c r="J134" s="21">
        <f t="shared" si="50"/>
        <v>32014484.48</v>
      </c>
      <c r="K134" s="21">
        <f t="shared" si="50"/>
        <v>31786960.73</v>
      </c>
      <c r="L134" s="21">
        <f t="shared" si="50"/>
        <v>31684770</v>
      </c>
      <c r="M134" s="21">
        <f t="shared" si="50"/>
        <v>0</v>
      </c>
      <c r="N134" s="21">
        <f t="shared" si="50"/>
        <v>0</v>
      </c>
      <c r="O134" s="69"/>
      <c r="P134" s="69"/>
      <c r="Q134" s="69"/>
      <c r="R134" s="69"/>
      <c r="S134" s="69"/>
      <c r="T134" s="69"/>
      <c r="U134" s="69"/>
      <c r="V134" s="69"/>
      <c r="W134" s="69"/>
      <c r="X134" s="69"/>
    </row>
    <row r="135" spans="1:24" ht="22.5" hidden="1">
      <c r="A135" s="50">
        <v>26</v>
      </c>
      <c r="B135" s="100" t="s">
        <v>100</v>
      </c>
      <c r="C135" s="50">
        <v>2020</v>
      </c>
      <c r="D135" s="50">
        <v>2026</v>
      </c>
      <c r="E135" s="48" t="s">
        <v>5</v>
      </c>
      <c r="F135" s="20" t="s">
        <v>6</v>
      </c>
      <c r="G135" s="21">
        <f t="shared" si="49"/>
        <v>31646999.200000003</v>
      </c>
      <c r="H135" s="21">
        <f t="shared" ref="H135:N135" si="51">H136+H137</f>
        <v>3923161.45</v>
      </c>
      <c r="I135" s="21">
        <f t="shared" si="51"/>
        <v>3953059.11</v>
      </c>
      <c r="J135" s="21">
        <f t="shared" si="51"/>
        <v>3686256.85</v>
      </c>
      <c r="K135" s="22">
        <f t="shared" si="51"/>
        <v>4811793.37</v>
      </c>
      <c r="L135" s="21">
        <f t="shared" si="51"/>
        <v>5231063.72</v>
      </c>
      <c r="M135" s="21">
        <f t="shared" si="51"/>
        <v>5020832.3499999996</v>
      </c>
      <c r="N135" s="21">
        <f t="shared" si="51"/>
        <v>5020832.3499999996</v>
      </c>
      <c r="O135" s="103" t="s">
        <v>101</v>
      </c>
      <c r="P135" s="50" t="s">
        <v>102</v>
      </c>
      <c r="Q135" s="116" t="s">
        <v>1</v>
      </c>
      <c r="R135" s="50">
        <v>15</v>
      </c>
      <c r="S135" s="50">
        <v>15</v>
      </c>
      <c r="T135" s="50">
        <v>15</v>
      </c>
      <c r="U135" s="50">
        <v>15</v>
      </c>
      <c r="V135" s="50">
        <v>15</v>
      </c>
      <c r="W135" s="50">
        <v>15</v>
      </c>
      <c r="X135" s="50">
        <v>15</v>
      </c>
    </row>
    <row r="136" spans="1:24" ht="56.25" hidden="1">
      <c r="A136" s="51"/>
      <c r="B136" s="101"/>
      <c r="C136" s="51"/>
      <c r="D136" s="51"/>
      <c r="E136" s="48"/>
      <c r="F136" s="20" t="s">
        <v>12</v>
      </c>
      <c r="G136" s="21">
        <f t="shared" si="49"/>
        <v>31646999.200000003</v>
      </c>
      <c r="H136" s="21">
        <v>3923161.45</v>
      </c>
      <c r="I136" s="22">
        <v>3953059.11</v>
      </c>
      <c r="J136" s="21">
        <v>3686256.85</v>
      </c>
      <c r="K136" s="22">
        <v>4811793.37</v>
      </c>
      <c r="L136" s="21">
        <v>5231063.72</v>
      </c>
      <c r="M136" s="21">
        <v>5020832.3499999996</v>
      </c>
      <c r="N136" s="21">
        <v>5020832.3499999996</v>
      </c>
      <c r="O136" s="104"/>
      <c r="P136" s="51"/>
      <c r="Q136" s="116"/>
      <c r="R136" s="51"/>
      <c r="S136" s="51"/>
      <c r="T136" s="51"/>
      <c r="U136" s="51"/>
      <c r="V136" s="51"/>
      <c r="W136" s="51"/>
      <c r="X136" s="51"/>
    </row>
    <row r="137" spans="1:24" ht="33.75" hidden="1">
      <c r="A137" s="69"/>
      <c r="B137" s="102"/>
      <c r="C137" s="69"/>
      <c r="D137" s="69"/>
      <c r="E137" s="48"/>
      <c r="F137" s="20" t="s">
        <v>8</v>
      </c>
      <c r="G137" s="21">
        <f t="shared" si="49"/>
        <v>0</v>
      </c>
      <c r="H137" s="21">
        <v>0</v>
      </c>
      <c r="I137" s="21">
        <v>0</v>
      </c>
      <c r="J137" s="21">
        <v>0</v>
      </c>
      <c r="K137" s="21">
        <v>0</v>
      </c>
      <c r="L137" s="21">
        <v>0</v>
      </c>
      <c r="M137" s="21">
        <v>0</v>
      </c>
      <c r="N137" s="21">
        <v>0</v>
      </c>
      <c r="O137" s="105"/>
      <c r="P137" s="69"/>
      <c r="Q137" s="116"/>
      <c r="R137" s="69"/>
      <c r="S137" s="69"/>
      <c r="T137" s="69"/>
      <c r="U137" s="69"/>
      <c r="V137" s="69"/>
      <c r="W137" s="69"/>
      <c r="X137" s="69"/>
    </row>
    <row r="138" spans="1:24" ht="22.5">
      <c r="A138" s="50">
        <v>27</v>
      </c>
      <c r="B138" s="100" t="s">
        <v>103</v>
      </c>
      <c r="C138" s="50">
        <v>2020</v>
      </c>
      <c r="D138" s="50">
        <v>2026</v>
      </c>
      <c r="E138" s="48" t="s">
        <v>5</v>
      </c>
      <c r="F138" s="20" t="s">
        <v>6</v>
      </c>
      <c r="G138" s="21">
        <f>H138+I138+J138+K138+L138+M138+N138</f>
        <v>158678967.97999999</v>
      </c>
      <c r="H138" s="21">
        <f>H139+H140</f>
        <v>16943215.309999999</v>
      </c>
      <c r="I138" s="21">
        <f t="shared" ref="I138:N138" si="52">I139+I140</f>
        <v>20992644.489999998</v>
      </c>
      <c r="J138" s="21">
        <f t="shared" si="52"/>
        <v>23905873.460000001</v>
      </c>
      <c r="K138" s="22">
        <f t="shared" si="52"/>
        <v>33069067.18</v>
      </c>
      <c r="L138" s="21">
        <f t="shared" si="52"/>
        <v>25967047</v>
      </c>
      <c r="M138" s="21">
        <f t="shared" si="52"/>
        <v>24287047</v>
      </c>
      <c r="N138" s="21">
        <f t="shared" si="52"/>
        <v>13514073.539999999</v>
      </c>
      <c r="O138" s="100" t="s">
        <v>101</v>
      </c>
      <c r="P138" s="50" t="s">
        <v>102</v>
      </c>
      <c r="Q138" s="116" t="s">
        <v>1</v>
      </c>
      <c r="R138" s="50">
        <v>15</v>
      </c>
      <c r="S138" s="50">
        <v>15</v>
      </c>
      <c r="T138" s="50">
        <v>15</v>
      </c>
      <c r="U138" s="50">
        <v>15</v>
      </c>
      <c r="V138" s="50">
        <v>15</v>
      </c>
      <c r="W138" s="50">
        <v>15</v>
      </c>
      <c r="X138" s="50">
        <v>15</v>
      </c>
    </row>
    <row r="139" spans="1:24" ht="56.25">
      <c r="A139" s="51"/>
      <c r="B139" s="101"/>
      <c r="C139" s="51"/>
      <c r="D139" s="51"/>
      <c r="E139" s="48"/>
      <c r="F139" s="20" t="s">
        <v>12</v>
      </c>
      <c r="G139" s="21">
        <f t="shared" si="49"/>
        <v>158678967.97999999</v>
      </c>
      <c r="H139" s="21">
        <v>16943215.309999999</v>
      </c>
      <c r="I139" s="22">
        <v>20992644.489999998</v>
      </c>
      <c r="J139" s="21">
        <v>23905873.460000001</v>
      </c>
      <c r="K139" s="22">
        <v>33069067.18</v>
      </c>
      <c r="L139" s="21">
        <v>25967047</v>
      </c>
      <c r="M139" s="21">
        <v>24287047</v>
      </c>
      <c r="N139" s="21">
        <v>13514073.539999999</v>
      </c>
      <c r="O139" s="101"/>
      <c r="P139" s="51"/>
      <c r="Q139" s="116"/>
      <c r="R139" s="51"/>
      <c r="S139" s="51"/>
      <c r="T139" s="51"/>
      <c r="U139" s="51"/>
      <c r="V139" s="51"/>
      <c r="W139" s="51"/>
      <c r="X139" s="51"/>
    </row>
    <row r="140" spans="1:24" ht="33.75">
      <c r="A140" s="69"/>
      <c r="B140" s="102"/>
      <c r="C140" s="69"/>
      <c r="D140" s="69"/>
      <c r="E140" s="48"/>
      <c r="F140" s="20" t="s">
        <v>8</v>
      </c>
      <c r="G140" s="21">
        <f t="shared" si="49"/>
        <v>0</v>
      </c>
      <c r="H140" s="21">
        <v>0</v>
      </c>
      <c r="I140" s="21">
        <v>0</v>
      </c>
      <c r="J140" s="21">
        <v>0</v>
      </c>
      <c r="K140" s="21">
        <v>0</v>
      </c>
      <c r="L140" s="21">
        <v>0</v>
      </c>
      <c r="M140" s="21">
        <v>0</v>
      </c>
      <c r="N140" s="21">
        <v>0</v>
      </c>
      <c r="O140" s="102"/>
      <c r="P140" s="69"/>
      <c r="Q140" s="116"/>
      <c r="R140" s="69"/>
      <c r="S140" s="69"/>
      <c r="T140" s="69"/>
      <c r="U140" s="69"/>
      <c r="V140" s="69"/>
      <c r="W140" s="69"/>
      <c r="X140" s="69"/>
    </row>
    <row r="141" spans="1:24" ht="22.5" hidden="1">
      <c r="A141" s="50">
        <v>28</v>
      </c>
      <c r="B141" s="100" t="s">
        <v>104</v>
      </c>
      <c r="C141" s="50">
        <v>2020</v>
      </c>
      <c r="D141" s="50">
        <v>2026</v>
      </c>
      <c r="E141" s="48" t="s">
        <v>5</v>
      </c>
      <c r="F141" s="20" t="s">
        <v>6</v>
      </c>
      <c r="G141" s="21">
        <f t="shared" si="49"/>
        <v>261302842</v>
      </c>
      <c r="H141" s="21">
        <f t="shared" ref="H141:N141" si="53">H142+H143</f>
        <v>39799012</v>
      </c>
      <c r="I141" s="21">
        <f t="shared" si="53"/>
        <v>40939178</v>
      </c>
      <c r="J141" s="21">
        <f t="shared" si="53"/>
        <v>44491202</v>
      </c>
      <c r="K141" s="22">
        <f t="shared" si="53"/>
        <v>44595032</v>
      </c>
      <c r="L141" s="21">
        <f t="shared" si="53"/>
        <v>51615986</v>
      </c>
      <c r="M141" s="21">
        <f t="shared" si="53"/>
        <v>19931216</v>
      </c>
      <c r="N141" s="21">
        <f t="shared" si="53"/>
        <v>19931216</v>
      </c>
      <c r="O141" s="39" t="s">
        <v>1</v>
      </c>
      <c r="P141" s="39" t="s">
        <v>1</v>
      </c>
      <c r="Q141" s="39" t="s">
        <v>1</v>
      </c>
      <c r="R141" s="39" t="s">
        <v>1</v>
      </c>
      <c r="S141" s="39" t="s">
        <v>1</v>
      </c>
      <c r="T141" s="39" t="s">
        <v>1</v>
      </c>
      <c r="U141" s="39" t="s">
        <v>1</v>
      </c>
      <c r="V141" s="39" t="s">
        <v>1</v>
      </c>
      <c r="W141" s="39" t="s">
        <v>1</v>
      </c>
      <c r="X141" s="39" t="s">
        <v>1</v>
      </c>
    </row>
    <row r="142" spans="1:24" ht="45" hidden="1">
      <c r="A142" s="51"/>
      <c r="B142" s="101"/>
      <c r="C142" s="51"/>
      <c r="D142" s="51"/>
      <c r="E142" s="48"/>
      <c r="F142" s="20" t="s">
        <v>91</v>
      </c>
      <c r="G142" s="21">
        <f t="shared" si="49"/>
        <v>108643407</v>
      </c>
      <c r="H142" s="21">
        <v>11207402</v>
      </c>
      <c r="I142" s="22">
        <v>11851892</v>
      </c>
      <c r="J142" s="21">
        <v>12880203</v>
      </c>
      <c r="K142" s="22">
        <v>12910262</v>
      </c>
      <c r="L142" s="21">
        <v>19931216</v>
      </c>
      <c r="M142" s="21">
        <v>19931216</v>
      </c>
      <c r="N142" s="21">
        <v>19931216</v>
      </c>
      <c r="O142" s="40"/>
      <c r="P142" s="40"/>
      <c r="Q142" s="40"/>
      <c r="R142" s="40"/>
      <c r="S142" s="40"/>
      <c r="T142" s="40"/>
      <c r="U142" s="40"/>
      <c r="V142" s="40"/>
      <c r="W142" s="40"/>
      <c r="X142" s="40"/>
    </row>
    <row r="143" spans="1:24" ht="33.75" hidden="1">
      <c r="A143" s="69"/>
      <c r="B143" s="102"/>
      <c r="C143" s="69"/>
      <c r="D143" s="69"/>
      <c r="E143" s="48"/>
      <c r="F143" s="20" t="s">
        <v>8</v>
      </c>
      <c r="G143" s="21">
        <f t="shared" si="49"/>
        <v>152659435</v>
      </c>
      <c r="H143" s="21">
        <v>28591610</v>
      </c>
      <c r="I143" s="22">
        <v>29087286</v>
      </c>
      <c r="J143" s="21">
        <v>31610999</v>
      </c>
      <c r="K143" s="23">
        <v>31684770</v>
      </c>
      <c r="L143" s="21">
        <v>31684770</v>
      </c>
      <c r="M143" s="21">
        <v>0</v>
      </c>
      <c r="N143" s="21">
        <v>0</v>
      </c>
      <c r="O143" s="41"/>
      <c r="P143" s="41"/>
      <c r="Q143" s="41"/>
      <c r="R143" s="41"/>
      <c r="S143" s="41"/>
      <c r="T143" s="41"/>
      <c r="U143" s="41"/>
      <c r="V143" s="41"/>
      <c r="W143" s="41"/>
      <c r="X143" s="41"/>
    </row>
    <row r="144" spans="1:24" ht="22.5" hidden="1">
      <c r="A144" s="50">
        <v>29</v>
      </c>
      <c r="B144" s="100" t="s">
        <v>105</v>
      </c>
      <c r="C144" s="50">
        <v>2020</v>
      </c>
      <c r="D144" s="50">
        <v>2026</v>
      </c>
      <c r="E144" s="48" t="s">
        <v>5</v>
      </c>
      <c r="F144" s="20" t="s">
        <v>6</v>
      </c>
      <c r="G144" s="21">
        <f t="shared" si="49"/>
        <v>1015594.3300000001</v>
      </c>
      <c r="H144" s="21">
        <f t="shared" ref="H144:N144" si="54">H145+H146</f>
        <v>294724.03000000003</v>
      </c>
      <c r="I144" s="21">
        <f t="shared" si="54"/>
        <v>345988.06</v>
      </c>
      <c r="J144" s="21">
        <f t="shared" si="54"/>
        <v>374882.24</v>
      </c>
      <c r="K144" s="21">
        <f t="shared" si="54"/>
        <v>0</v>
      </c>
      <c r="L144" s="21">
        <f t="shared" si="54"/>
        <v>0</v>
      </c>
      <c r="M144" s="21">
        <f t="shared" si="54"/>
        <v>0</v>
      </c>
      <c r="N144" s="21">
        <f t="shared" si="54"/>
        <v>0</v>
      </c>
      <c r="O144" s="100" t="s">
        <v>106</v>
      </c>
      <c r="P144" s="50" t="s">
        <v>11</v>
      </c>
      <c r="Q144" s="50" t="s">
        <v>1</v>
      </c>
      <c r="R144" s="50">
        <v>100</v>
      </c>
      <c r="S144" s="50">
        <v>100</v>
      </c>
      <c r="T144" s="50">
        <v>100</v>
      </c>
      <c r="U144" s="50">
        <v>100</v>
      </c>
      <c r="V144" s="50">
        <v>100</v>
      </c>
      <c r="W144" s="50">
        <v>100</v>
      </c>
      <c r="X144" s="50">
        <v>100</v>
      </c>
    </row>
    <row r="145" spans="1:24" ht="56.25" hidden="1">
      <c r="A145" s="51"/>
      <c r="B145" s="101"/>
      <c r="C145" s="51"/>
      <c r="D145" s="51"/>
      <c r="E145" s="48"/>
      <c r="F145" s="20" t="s">
        <v>12</v>
      </c>
      <c r="G145" s="21">
        <f t="shared" si="49"/>
        <v>260964.41999999998</v>
      </c>
      <c r="H145" s="21">
        <v>75435.89</v>
      </c>
      <c r="I145" s="21">
        <v>110646.29</v>
      </c>
      <c r="J145" s="21">
        <v>74882.240000000005</v>
      </c>
      <c r="K145" s="21">
        <v>0</v>
      </c>
      <c r="L145" s="21">
        <v>0</v>
      </c>
      <c r="M145" s="21">
        <v>0</v>
      </c>
      <c r="N145" s="21">
        <v>0</v>
      </c>
      <c r="O145" s="101"/>
      <c r="P145" s="51"/>
      <c r="Q145" s="51"/>
      <c r="R145" s="51"/>
      <c r="S145" s="51"/>
      <c r="T145" s="51"/>
      <c r="U145" s="51"/>
      <c r="V145" s="51"/>
      <c r="W145" s="51"/>
      <c r="X145" s="51"/>
    </row>
    <row r="146" spans="1:24" ht="33.75" hidden="1">
      <c r="A146" s="69"/>
      <c r="B146" s="102"/>
      <c r="C146" s="69"/>
      <c r="D146" s="69"/>
      <c r="E146" s="48"/>
      <c r="F146" s="20" t="s">
        <v>8</v>
      </c>
      <c r="G146" s="21">
        <f t="shared" si="49"/>
        <v>754629.91</v>
      </c>
      <c r="H146" s="21">
        <v>219288.14</v>
      </c>
      <c r="I146" s="22">
        <v>235341.77</v>
      </c>
      <c r="J146" s="21">
        <v>300000</v>
      </c>
      <c r="K146" s="21">
        <v>0</v>
      </c>
      <c r="L146" s="21">
        <v>0</v>
      </c>
      <c r="M146" s="21">
        <v>0</v>
      </c>
      <c r="N146" s="21">
        <v>0</v>
      </c>
      <c r="O146" s="102"/>
      <c r="P146" s="69"/>
      <c r="Q146" s="69"/>
      <c r="R146" s="69"/>
      <c r="S146" s="69"/>
      <c r="T146" s="69"/>
      <c r="U146" s="69"/>
      <c r="V146" s="69"/>
      <c r="W146" s="69"/>
      <c r="X146" s="69"/>
    </row>
    <row r="147" spans="1:24" ht="22.5" hidden="1">
      <c r="A147" s="50">
        <v>30</v>
      </c>
      <c r="B147" s="100" t="s">
        <v>107</v>
      </c>
      <c r="C147" s="50">
        <v>2020</v>
      </c>
      <c r="D147" s="42">
        <v>2026</v>
      </c>
      <c r="E147" s="48" t="s">
        <v>5</v>
      </c>
      <c r="F147" s="20" t="s">
        <v>6</v>
      </c>
      <c r="G147" s="21">
        <f t="shared" si="49"/>
        <v>215744.03999999998</v>
      </c>
      <c r="H147" s="21">
        <f>H148+H149</f>
        <v>123970</v>
      </c>
      <c r="I147" s="21">
        <f t="shared" ref="I147:N147" si="55">I148+I149</f>
        <v>0</v>
      </c>
      <c r="J147" s="21">
        <f t="shared" si="55"/>
        <v>0</v>
      </c>
      <c r="K147" s="22">
        <f t="shared" si="55"/>
        <v>91774.04</v>
      </c>
      <c r="L147" s="21">
        <f t="shared" si="55"/>
        <v>0</v>
      </c>
      <c r="M147" s="21">
        <f t="shared" si="55"/>
        <v>0</v>
      </c>
      <c r="N147" s="21">
        <f t="shared" si="55"/>
        <v>0</v>
      </c>
      <c r="O147" s="100" t="s">
        <v>18</v>
      </c>
      <c r="P147" s="50" t="s">
        <v>11</v>
      </c>
      <c r="Q147" s="50" t="s">
        <v>1</v>
      </c>
      <c r="R147" s="50">
        <v>100</v>
      </c>
      <c r="S147" s="50">
        <v>100</v>
      </c>
      <c r="T147" s="50">
        <v>100</v>
      </c>
      <c r="U147" s="50">
        <v>100</v>
      </c>
      <c r="V147" s="50">
        <v>100</v>
      </c>
      <c r="W147" s="50">
        <v>100</v>
      </c>
      <c r="X147" s="50">
        <v>100</v>
      </c>
    </row>
    <row r="148" spans="1:24" ht="56.25" hidden="1">
      <c r="A148" s="51"/>
      <c r="B148" s="101"/>
      <c r="C148" s="51"/>
      <c r="D148" s="42"/>
      <c r="E148" s="48"/>
      <c r="F148" s="20" t="s">
        <v>7</v>
      </c>
      <c r="G148" s="21">
        <f t="shared" si="49"/>
        <v>215744.03999999998</v>
      </c>
      <c r="H148" s="21">
        <v>123970</v>
      </c>
      <c r="I148" s="21">
        <v>0</v>
      </c>
      <c r="J148" s="21">
        <v>0</v>
      </c>
      <c r="K148" s="22">
        <v>91774.04</v>
      </c>
      <c r="L148" s="21">
        <v>0</v>
      </c>
      <c r="M148" s="21">
        <v>0</v>
      </c>
      <c r="N148" s="21">
        <v>0</v>
      </c>
      <c r="O148" s="101"/>
      <c r="P148" s="51"/>
      <c r="Q148" s="51"/>
      <c r="R148" s="51"/>
      <c r="S148" s="51"/>
      <c r="T148" s="51"/>
      <c r="U148" s="51"/>
      <c r="V148" s="51"/>
      <c r="W148" s="51"/>
      <c r="X148" s="51"/>
    </row>
    <row r="149" spans="1:24" ht="33.75" hidden="1">
      <c r="A149" s="69"/>
      <c r="B149" s="102"/>
      <c r="C149" s="69"/>
      <c r="D149" s="42"/>
      <c r="E149" s="48"/>
      <c r="F149" s="20" t="s">
        <v>8</v>
      </c>
      <c r="G149" s="21">
        <f t="shared" si="49"/>
        <v>0</v>
      </c>
      <c r="H149" s="21">
        <v>0</v>
      </c>
      <c r="I149" s="21">
        <v>0</v>
      </c>
      <c r="J149" s="21">
        <v>0</v>
      </c>
      <c r="K149" s="21">
        <v>0</v>
      </c>
      <c r="L149" s="21">
        <v>0</v>
      </c>
      <c r="M149" s="21">
        <v>0</v>
      </c>
      <c r="N149" s="21">
        <v>0</v>
      </c>
      <c r="O149" s="102"/>
      <c r="P149" s="69"/>
      <c r="Q149" s="69"/>
      <c r="R149" s="69"/>
      <c r="S149" s="69"/>
      <c r="T149" s="69"/>
      <c r="U149" s="69"/>
      <c r="V149" s="69"/>
      <c r="W149" s="69"/>
      <c r="X149" s="69"/>
    </row>
    <row r="150" spans="1:24" ht="22.5">
      <c r="A150" s="35" t="s">
        <v>108</v>
      </c>
      <c r="B150" s="100" t="s">
        <v>109</v>
      </c>
      <c r="C150" s="50">
        <v>2020</v>
      </c>
      <c r="D150" s="42">
        <v>2026</v>
      </c>
      <c r="E150" s="48" t="s">
        <v>5</v>
      </c>
      <c r="F150" s="20" t="s">
        <v>6</v>
      </c>
      <c r="G150" s="21">
        <f t="shared" si="49"/>
        <v>255000</v>
      </c>
      <c r="H150" s="21">
        <f>H151+H152</f>
        <v>4000</v>
      </c>
      <c r="I150" s="21">
        <f t="shared" ref="I150:N150" si="56">I151+I152</f>
        <v>6000</v>
      </c>
      <c r="J150" s="21">
        <f t="shared" si="56"/>
        <v>0</v>
      </c>
      <c r="K150" s="21">
        <f t="shared" si="56"/>
        <v>27000</v>
      </c>
      <c r="L150" s="21">
        <f t="shared" si="56"/>
        <v>86000</v>
      </c>
      <c r="M150" s="21">
        <f t="shared" si="56"/>
        <v>66000</v>
      </c>
      <c r="N150" s="21">
        <f t="shared" si="56"/>
        <v>66000</v>
      </c>
      <c r="O150" s="100" t="s">
        <v>110</v>
      </c>
      <c r="P150" s="50" t="s">
        <v>89</v>
      </c>
      <c r="Q150" s="50" t="s">
        <v>1</v>
      </c>
      <c r="R150" s="50">
        <v>1</v>
      </c>
      <c r="S150" s="50">
        <v>1</v>
      </c>
      <c r="T150" s="50">
        <v>1</v>
      </c>
      <c r="U150" s="50">
        <v>1</v>
      </c>
      <c r="V150" s="50">
        <v>3</v>
      </c>
      <c r="W150" s="50">
        <v>3</v>
      </c>
      <c r="X150" s="50">
        <v>3</v>
      </c>
    </row>
    <row r="151" spans="1:24" ht="56.25">
      <c r="A151" s="115"/>
      <c r="B151" s="101"/>
      <c r="C151" s="51"/>
      <c r="D151" s="42"/>
      <c r="E151" s="48"/>
      <c r="F151" s="20" t="s">
        <v>7</v>
      </c>
      <c r="G151" s="21">
        <f t="shared" si="49"/>
        <v>255000</v>
      </c>
      <c r="H151" s="21">
        <v>4000</v>
      </c>
      <c r="I151" s="22">
        <v>6000</v>
      </c>
      <c r="J151" s="21">
        <v>0</v>
      </c>
      <c r="K151" s="21">
        <v>27000</v>
      </c>
      <c r="L151" s="21">
        <v>86000</v>
      </c>
      <c r="M151" s="21">
        <v>66000</v>
      </c>
      <c r="N151" s="21">
        <v>66000</v>
      </c>
      <c r="O151" s="101"/>
      <c r="P151" s="51"/>
      <c r="Q151" s="51"/>
      <c r="R151" s="51"/>
      <c r="S151" s="51"/>
      <c r="T151" s="51"/>
      <c r="U151" s="51"/>
      <c r="V151" s="51"/>
      <c r="W151" s="51"/>
      <c r="X151" s="51"/>
    </row>
    <row r="152" spans="1:24" ht="33.75">
      <c r="A152" s="38"/>
      <c r="B152" s="102"/>
      <c r="C152" s="69"/>
      <c r="D152" s="42"/>
      <c r="E152" s="48"/>
      <c r="F152" s="20" t="s">
        <v>8</v>
      </c>
      <c r="G152" s="21">
        <f t="shared" si="49"/>
        <v>0</v>
      </c>
      <c r="H152" s="21">
        <v>0</v>
      </c>
      <c r="I152" s="21">
        <v>0</v>
      </c>
      <c r="J152" s="21">
        <v>0</v>
      </c>
      <c r="K152" s="21">
        <v>0</v>
      </c>
      <c r="L152" s="21">
        <v>0</v>
      </c>
      <c r="M152" s="21">
        <v>0</v>
      </c>
      <c r="N152" s="21">
        <v>0</v>
      </c>
      <c r="O152" s="102"/>
      <c r="P152" s="69"/>
      <c r="Q152" s="69"/>
      <c r="R152" s="69"/>
      <c r="S152" s="69"/>
      <c r="T152" s="69"/>
      <c r="U152" s="69"/>
      <c r="V152" s="69"/>
      <c r="W152" s="69"/>
      <c r="X152" s="69"/>
    </row>
    <row r="153" spans="1:24" ht="22.5" hidden="1">
      <c r="A153" s="35" t="s">
        <v>111</v>
      </c>
      <c r="B153" s="100" t="s">
        <v>112</v>
      </c>
      <c r="C153" s="50">
        <v>2020</v>
      </c>
      <c r="D153" s="42">
        <v>2026</v>
      </c>
      <c r="E153" s="48" t="s">
        <v>5</v>
      </c>
      <c r="F153" s="20" t="s">
        <v>6</v>
      </c>
      <c r="G153" s="21">
        <f t="shared" si="49"/>
        <v>333011.82</v>
      </c>
      <c r="H153" s="21">
        <f>H154+H155</f>
        <v>44522.94</v>
      </c>
      <c r="I153" s="21">
        <f t="shared" ref="I153:N153" si="57">I154+I155</f>
        <v>82812.67</v>
      </c>
      <c r="J153" s="21">
        <f t="shared" si="57"/>
        <v>103485.48</v>
      </c>
      <c r="K153" s="21">
        <f t="shared" si="57"/>
        <v>102190.73</v>
      </c>
      <c r="L153" s="21">
        <f t="shared" si="57"/>
        <v>0</v>
      </c>
      <c r="M153" s="21">
        <f t="shared" si="57"/>
        <v>0</v>
      </c>
      <c r="N153" s="21">
        <f t="shared" si="57"/>
        <v>0</v>
      </c>
      <c r="O153" s="50" t="s">
        <v>1</v>
      </c>
      <c r="P153" s="50" t="s">
        <v>1</v>
      </c>
      <c r="Q153" s="50" t="s">
        <v>1</v>
      </c>
      <c r="R153" s="50" t="s">
        <v>1</v>
      </c>
      <c r="S153" s="50" t="s">
        <v>1</v>
      </c>
      <c r="T153" s="50" t="s">
        <v>1</v>
      </c>
      <c r="U153" s="50" t="s">
        <v>1</v>
      </c>
      <c r="V153" s="50" t="s">
        <v>1</v>
      </c>
      <c r="W153" s="50" t="s">
        <v>1</v>
      </c>
      <c r="X153" s="50" t="s">
        <v>1</v>
      </c>
    </row>
    <row r="154" spans="1:24" ht="56.25" hidden="1">
      <c r="A154" s="115"/>
      <c r="B154" s="101"/>
      <c r="C154" s="51"/>
      <c r="D154" s="42"/>
      <c r="E154" s="48"/>
      <c r="F154" s="20" t="s">
        <v>12</v>
      </c>
      <c r="G154" s="21">
        <f t="shared" si="49"/>
        <v>0</v>
      </c>
      <c r="H154" s="21">
        <v>0</v>
      </c>
      <c r="I154" s="22">
        <v>0</v>
      </c>
      <c r="J154" s="21">
        <v>0</v>
      </c>
      <c r="K154" s="21">
        <v>0</v>
      </c>
      <c r="L154" s="21">
        <v>0</v>
      </c>
      <c r="M154" s="21">
        <v>0</v>
      </c>
      <c r="N154" s="21">
        <v>0</v>
      </c>
      <c r="O154" s="51"/>
      <c r="P154" s="51"/>
      <c r="Q154" s="51"/>
      <c r="R154" s="51"/>
      <c r="S154" s="51"/>
      <c r="T154" s="51"/>
      <c r="U154" s="51"/>
      <c r="V154" s="51"/>
      <c r="W154" s="51"/>
      <c r="X154" s="51"/>
    </row>
    <row r="155" spans="1:24" ht="33.75" hidden="1">
      <c r="A155" s="38"/>
      <c r="B155" s="102"/>
      <c r="C155" s="69"/>
      <c r="D155" s="42"/>
      <c r="E155" s="48"/>
      <c r="F155" s="20" t="s">
        <v>8</v>
      </c>
      <c r="G155" s="21">
        <f>H155+I155+J155+K155+L155+M155+N155</f>
        <v>333011.82</v>
      </c>
      <c r="H155" s="21">
        <v>44522.94</v>
      </c>
      <c r="I155" s="21">
        <v>82812.67</v>
      </c>
      <c r="J155" s="21">
        <v>103485.48</v>
      </c>
      <c r="K155" s="21">
        <v>102190.73</v>
      </c>
      <c r="L155" s="21">
        <v>0</v>
      </c>
      <c r="M155" s="21">
        <v>0</v>
      </c>
      <c r="N155" s="21">
        <v>0</v>
      </c>
      <c r="O155" s="69"/>
      <c r="P155" s="69"/>
      <c r="Q155" s="69"/>
      <c r="R155" s="69"/>
      <c r="S155" s="69"/>
      <c r="T155" s="69"/>
      <c r="U155" s="69"/>
      <c r="V155" s="69"/>
      <c r="W155" s="69"/>
      <c r="X155" s="69"/>
    </row>
    <row r="156" spans="1:24" ht="22.5" hidden="1">
      <c r="A156" s="50">
        <v>31</v>
      </c>
      <c r="B156" s="107" t="s">
        <v>113</v>
      </c>
      <c r="C156" s="50" t="s">
        <v>1</v>
      </c>
      <c r="D156" s="50" t="s">
        <v>1</v>
      </c>
      <c r="E156" s="103" t="s">
        <v>5</v>
      </c>
      <c r="F156" s="20" t="s">
        <v>6</v>
      </c>
      <c r="G156" s="21">
        <f t="shared" si="49"/>
        <v>30000180.609999999</v>
      </c>
      <c r="H156" s="21">
        <f>H157+H158</f>
        <v>5537747.6399999997</v>
      </c>
      <c r="I156" s="21">
        <f t="shared" ref="I156:N156" si="58">I157+I158</f>
        <v>5281936</v>
      </c>
      <c r="J156" s="21">
        <f t="shared" si="58"/>
        <v>2020202.02</v>
      </c>
      <c r="K156" s="21">
        <f t="shared" si="58"/>
        <v>3930931.31</v>
      </c>
      <c r="L156" s="21">
        <f t="shared" si="58"/>
        <v>13229363.640000001</v>
      </c>
      <c r="M156" s="21">
        <f t="shared" si="58"/>
        <v>0</v>
      </c>
      <c r="N156" s="21">
        <f t="shared" si="58"/>
        <v>0</v>
      </c>
      <c r="O156" s="50" t="s">
        <v>1</v>
      </c>
      <c r="P156" s="50" t="s">
        <v>1</v>
      </c>
      <c r="Q156" s="50" t="s">
        <v>1</v>
      </c>
      <c r="R156" s="50" t="s">
        <v>1</v>
      </c>
      <c r="S156" s="50" t="s">
        <v>1</v>
      </c>
      <c r="T156" s="50" t="s">
        <v>1</v>
      </c>
      <c r="U156" s="50" t="s">
        <v>1</v>
      </c>
      <c r="V156" s="50" t="s">
        <v>1</v>
      </c>
      <c r="W156" s="50" t="s">
        <v>1</v>
      </c>
      <c r="X156" s="50" t="s">
        <v>1</v>
      </c>
    </row>
    <row r="157" spans="1:24" ht="56.25" hidden="1">
      <c r="A157" s="51"/>
      <c r="B157" s="106"/>
      <c r="C157" s="51"/>
      <c r="D157" s="51"/>
      <c r="E157" s="104"/>
      <c r="F157" s="20" t="s">
        <v>12</v>
      </c>
      <c r="G157" s="21">
        <f t="shared" si="49"/>
        <v>300001.24</v>
      </c>
      <c r="H157" s="21">
        <f>H160+H163+H166+H169+H172</f>
        <v>55377.270000000004</v>
      </c>
      <c r="I157" s="21">
        <f t="shared" ref="I157:N158" si="59">I160+I163+I166+I169+I172</f>
        <v>52819</v>
      </c>
      <c r="J157" s="21">
        <f t="shared" si="59"/>
        <v>20202.02</v>
      </c>
      <c r="K157" s="21">
        <f t="shared" si="59"/>
        <v>39309.31</v>
      </c>
      <c r="L157" s="21">
        <f t="shared" si="59"/>
        <v>132293.64000000001</v>
      </c>
      <c r="M157" s="21">
        <f t="shared" si="59"/>
        <v>0</v>
      </c>
      <c r="N157" s="21">
        <f t="shared" si="59"/>
        <v>0</v>
      </c>
      <c r="O157" s="51"/>
      <c r="P157" s="51"/>
      <c r="Q157" s="51"/>
      <c r="R157" s="51"/>
      <c r="S157" s="51"/>
      <c r="T157" s="51"/>
      <c r="U157" s="51"/>
      <c r="V157" s="51"/>
      <c r="W157" s="51"/>
      <c r="X157" s="51"/>
    </row>
    <row r="158" spans="1:24" ht="33.75" hidden="1">
      <c r="A158" s="69"/>
      <c r="B158" s="106"/>
      <c r="C158" s="69"/>
      <c r="D158" s="69"/>
      <c r="E158" s="105"/>
      <c r="F158" s="20" t="s">
        <v>8</v>
      </c>
      <c r="G158" s="21">
        <f t="shared" si="49"/>
        <v>29700179.370000001</v>
      </c>
      <c r="H158" s="21">
        <f>H161+H164+H167+H170+H173</f>
        <v>5482370.3700000001</v>
      </c>
      <c r="I158" s="21">
        <f t="shared" si="59"/>
        <v>5229117</v>
      </c>
      <c r="J158" s="21">
        <f t="shared" si="59"/>
        <v>2000000</v>
      </c>
      <c r="K158" s="21">
        <f t="shared" si="59"/>
        <v>3891622</v>
      </c>
      <c r="L158" s="21">
        <f t="shared" si="59"/>
        <v>13097070</v>
      </c>
      <c r="M158" s="21">
        <f t="shared" si="59"/>
        <v>0</v>
      </c>
      <c r="N158" s="21">
        <f t="shared" si="59"/>
        <v>0</v>
      </c>
      <c r="O158" s="69"/>
      <c r="P158" s="69"/>
      <c r="Q158" s="69"/>
      <c r="R158" s="69"/>
      <c r="S158" s="69"/>
      <c r="T158" s="69"/>
      <c r="U158" s="69"/>
      <c r="V158" s="69"/>
      <c r="W158" s="69"/>
      <c r="X158" s="69"/>
    </row>
    <row r="159" spans="1:24" ht="22.5" hidden="1">
      <c r="A159" s="50">
        <v>32</v>
      </c>
      <c r="B159" s="106" t="s">
        <v>114</v>
      </c>
      <c r="C159" s="50">
        <v>2020</v>
      </c>
      <c r="D159" s="42">
        <v>2026</v>
      </c>
      <c r="E159" s="48" t="s">
        <v>115</v>
      </c>
      <c r="F159" s="20" t="s">
        <v>6</v>
      </c>
      <c r="G159" s="24">
        <f t="shared" si="49"/>
        <v>0</v>
      </c>
      <c r="H159" s="24">
        <f>H160+H161</f>
        <v>0</v>
      </c>
      <c r="I159" s="24">
        <f t="shared" ref="I159:N159" si="60">I160+I161</f>
        <v>0</v>
      </c>
      <c r="J159" s="24">
        <f t="shared" si="60"/>
        <v>0</v>
      </c>
      <c r="K159" s="24">
        <f t="shared" si="60"/>
        <v>0</v>
      </c>
      <c r="L159" s="24">
        <f t="shared" si="60"/>
        <v>0</v>
      </c>
      <c r="M159" s="24">
        <f t="shared" si="60"/>
        <v>0</v>
      </c>
      <c r="N159" s="24">
        <f t="shared" si="60"/>
        <v>0</v>
      </c>
      <c r="O159" s="100" t="s">
        <v>116</v>
      </c>
      <c r="P159" s="50" t="s">
        <v>117</v>
      </c>
      <c r="Q159" s="50" t="s">
        <v>1</v>
      </c>
      <c r="R159" s="50">
        <v>2</v>
      </c>
      <c r="S159" s="50">
        <v>2</v>
      </c>
      <c r="T159" s="50">
        <v>2</v>
      </c>
      <c r="U159" s="50">
        <v>2</v>
      </c>
      <c r="V159" s="50">
        <v>2</v>
      </c>
      <c r="W159" s="50">
        <v>0</v>
      </c>
      <c r="X159" s="50">
        <v>0</v>
      </c>
    </row>
    <row r="160" spans="1:24" ht="56.25" hidden="1">
      <c r="A160" s="51"/>
      <c r="B160" s="106"/>
      <c r="C160" s="51"/>
      <c r="D160" s="42"/>
      <c r="E160" s="48"/>
      <c r="F160" s="20" t="s">
        <v>12</v>
      </c>
      <c r="G160" s="24">
        <f t="shared" si="49"/>
        <v>0</v>
      </c>
      <c r="H160" s="24">
        <v>0</v>
      </c>
      <c r="I160" s="24">
        <v>0</v>
      </c>
      <c r="J160" s="24">
        <v>0</v>
      </c>
      <c r="K160" s="24">
        <v>0</v>
      </c>
      <c r="L160" s="24">
        <v>0</v>
      </c>
      <c r="M160" s="24">
        <v>0</v>
      </c>
      <c r="N160" s="24">
        <v>0</v>
      </c>
      <c r="O160" s="101"/>
      <c r="P160" s="51"/>
      <c r="Q160" s="51"/>
      <c r="R160" s="51"/>
      <c r="S160" s="51"/>
      <c r="T160" s="51"/>
      <c r="U160" s="51"/>
      <c r="V160" s="51"/>
      <c r="W160" s="51"/>
      <c r="X160" s="51"/>
    </row>
    <row r="161" spans="1:24" ht="33.75" hidden="1">
      <c r="A161" s="69"/>
      <c r="B161" s="106"/>
      <c r="C161" s="69"/>
      <c r="D161" s="42"/>
      <c r="E161" s="48"/>
      <c r="F161" s="20" t="s">
        <v>8</v>
      </c>
      <c r="G161" s="24">
        <f t="shared" si="49"/>
        <v>0</v>
      </c>
      <c r="H161" s="24">
        <v>0</v>
      </c>
      <c r="I161" s="24">
        <v>0</v>
      </c>
      <c r="J161" s="24">
        <v>0</v>
      </c>
      <c r="K161" s="24">
        <v>0</v>
      </c>
      <c r="L161" s="24">
        <v>0</v>
      </c>
      <c r="M161" s="24">
        <v>0</v>
      </c>
      <c r="N161" s="24">
        <v>0</v>
      </c>
      <c r="O161" s="102"/>
      <c r="P161" s="69"/>
      <c r="Q161" s="69"/>
      <c r="R161" s="69"/>
      <c r="S161" s="69"/>
      <c r="T161" s="69"/>
      <c r="U161" s="69"/>
      <c r="V161" s="69"/>
      <c r="W161" s="69"/>
      <c r="X161" s="69"/>
    </row>
    <row r="162" spans="1:24" ht="22.5" hidden="1">
      <c r="A162" s="50">
        <v>33</v>
      </c>
      <c r="B162" s="100" t="s">
        <v>118</v>
      </c>
      <c r="C162" s="50">
        <v>2020</v>
      </c>
      <c r="D162" s="42">
        <v>2026</v>
      </c>
      <c r="E162" s="112" t="s">
        <v>115</v>
      </c>
      <c r="F162" s="20" t="s">
        <v>6</v>
      </c>
      <c r="G162" s="24">
        <f t="shared" si="49"/>
        <v>8789557</v>
      </c>
      <c r="H162" s="24">
        <f>H163+H164</f>
        <v>3507621</v>
      </c>
      <c r="I162" s="24">
        <f t="shared" ref="I162:N162" si="61">I163+I164</f>
        <v>5281936</v>
      </c>
      <c r="J162" s="24">
        <f t="shared" si="61"/>
        <v>0</v>
      </c>
      <c r="K162" s="24">
        <f t="shared" si="61"/>
        <v>0</v>
      </c>
      <c r="L162" s="24">
        <f t="shared" si="61"/>
        <v>0</v>
      </c>
      <c r="M162" s="24">
        <f t="shared" si="61"/>
        <v>0</v>
      </c>
      <c r="N162" s="24">
        <f t="shared" si="61"/>
        <v>0</v>
      </c>
      <c r="O162" s="100" t="s">
        <v>119</v>
      </c>
      <c r="P162" s="50" t="s">
        <v>89</v>
      </c>
      <c r="Q162" s="50" t="s">
        <v>1</v>
      </c>
      <c r="R162" s="50">
        <v>957</v>
      </c>
      <c r="S162" s="50">
        <v>1459</v>
      </c>
      <c r="T162" s="50">
        <v>0</v>
      </c>
      <c r="U162" s="50">
        <v>0</v>
      </c>
      <c r="V162" s="50">
        <v>0</v>
      </c>
      <c r="W162" s="50">
        <v>0</v>
      </c>
      <c r="X162" s="50">
        <v>0</v>
      </c>
    </row>
    <row r="163" spans="1:24" ht="56.25" hidden="1">
      <c r="A163" s="51"/>
      <c r="B163" s="101"/>
      <c r="C163" s="51"/>
      <c r="D163" s="42"/>
      <c r="E163" s="113"/>
      <c r="F163" s="20" t="s">
        <v>12</v>
      </c>
      <c r="G163" s="24">
        <f t="shared" si="49"/>
        <v>87895</v>
      </c>
      <c r="H163" s="24">
        <v>35076</v>
      </c>
      <c r="I163" s="24">
        <v>52819</v>
      </c>
      <c r="J163" s="24">
        <v>0</v>
      </c>
      <c r="K163" s="24">
        <v>0</v>
      </c>
      <c r="L163" s="24">
        <v>0</v>
      </c>
      <c r="M163" s="24">
        <v>0</v>
      </c>
      <c r="N163" s="24">
        <v>0</v>
      </c>
      <c r="O163" s="101"/>
      <c r="P163" s="51"/>
      <c r="Q163" s="51"/>
      <c r="R163" s="51"/>
      <c r="S163" s="51"/>
      <c r="T163" s="51"/>
      <c r="U163" s="51"/>
      <c r="V163" s="51"/>
      <c r="W163" s="51"/>
      <c r="X163" s="51"/>
    </row>
    <row r="164" spans="1:24" ht="33.75" hidden="1">
      <c r="A164" s="69"/>
      <c r="B164" s="102"/>
      <c r="C164" s="69"/>
      <c r="D164" s="42"/>
      <c r="E164" s="114"/>
      <c r="F164" s="20" t="s">
        <v>8</v>
      </c>
      <c r="G164" s="24">
        <f t="shared" si="49"/>
        <v>8701662</v>
      </c>
      <c r="H164" s="24">
        <v>3472545</v>
      </c>
      <c r="I164" s="25">
        <v>5229117</v>
      </c>
      <c r="J164" s="24">
        <v>0</v>
      </c>
      <c r="K164" s="24">
        <v>0</v>
      </c>
      <c r="L164" s="24">
        <v>0</v>
      </c>
      <c r="M164" s="24">
        <v>0</v>
      </c>
      <c r="N164" s="24">
        <v>0</v>
      </c>
      <c r="O164" s="102"/>
      <c r="P164" s="69"/>
      <c r="Q164" s="69"/>
      <c r="R164" s="69"/>
      <c r="S164" s="69"/>
      <c r="T164" s="69"/>
      <c r="U164" s="69"/>
      <c r="V164" s="69"/>
      <c r="W164" s="69"/>
      <c r="X164" s="69"/>
    </row>
    <row r="165" spans="1:24" ht="22.5" hidden="1">
      <c r="A165" s="50">
        <v>34</v>
      </c>
      <c r="B165" s="100" t="s">
        <v>120</v>
      </c>
      <c r="C165" s="50">
        <v>2020</v>
      </c>
      <c r="D165" s="42">
        <v>2026</v>
      </c>
      <c r="E165" s="112" t="s">
        <v>115</v>
      </c>
      <c r="F165" s="20" t="s">
        <v>6</v>
      </c>
      <c r="G165" s="24">
        <f t="shared" si="49"/>
        <v>1063302.07</v>
      </c>
      <c r="H165" s="24">
        <f>H166+H167</f>
        <v>1063302.07</v>
      </c>
      <c r="I165" s="24">
        <f t="shared" ref="I165:N165" si="62">I166+I167</f>
        <v>0</v>
      </c>
      <c r="J165" s="24">
        <f t="shared" si="62"/>
        <v>0</v>
      </c>
      <c r="K165" s="24">
        <f t="shared" si="62"/>
        <v>0</v>
      </c>
      <c r="L165" s="24">
        <f t="shared" si="62"/>
        <v>0</v>
      </c>
      <c r="M165" s="24">
        <f t="shared" si="62"/>
        <v>0</v>
      </c>
      <c r="N165" s="24">
        <f t="shared" si="62"/>
        <v>0</v>
      </c>
      <c r="O165" s="100" t="s">
        <v>121</v>
      </c>
      <c r="P165" s="50" t="s">
        <v>11</v>
      </c>
      <c r="Q165" s="50" t="s">
        <v>1</v>
      </c>
      <c r="R165" s="50">
        <v>2</v>
      </c>
      <c r="S165" s="50">
        <v>0</v>
      </c>
      <c r="T165" s="50">
        <v>0</v>
      </c>
      <c r="U165" s="50">
        <v>0</v>
      </c>
      <c r="V165" s="50">
        <v>0</v>
      </c>
      <c r="W165" s="50">
        <v>0</v>
      </c>
      <c r="X165" s="50">
        <v>0</v>
      </c>
    </row>
    <row r="166" spans="1:24" ht="56.25" hidden="1">
      <c r="A166" s="51"/>
      <c r="B166" s="101"/>
      <c r="C166" s="51"/>
      <c r="D166" s="42"/>
      <c r="E166" s="113"/>
      <c r="F166" s="20" t="s">
        <v>12</v>
      </c>
      <c r="G166" s="24">
        <f t="shared" si="49"/>
        <v>10633.02</v>
      </c>
      <c r="H166" s="24">
        <v>10633.02</v>
      </c>
      <c r="I166" s="24">
        <v>0</v>
      </c>
      <c r="J166" s="24">
        <v>0</v>
      </c>
      <c r="K166" s="24">
        <v>0</v>
      </c>
      <c r="L166" s="24">
        <v>0</v>
      </c>
      <c r="M166" s="24">
        <v>0</v>
      </c>
      <c r="N166" s="24">
        <v>0</v>
      </c>
      <c r="O166" s="101"/>
      <c r="P166" s="51"/>
      <c r="Q166" s="51"/>
      <c r="R166" s="51"/>
      <c r="S166" s="51"/>
      <c r="T166" s="51"/>
      <c r="U166" s="51"/>
      <c r="V166" s="51"/>
      <c r="W166" s="51"/>
      <c r="X166" s="51"/>
    </row>
    <row r="167" spans="1:24" ht="33.75" hidden="1">
      <c r="A167" s="69"/>
      <c r="B167" s="102"/>
      <c r="C167" s="69"/>
      <c r="D167" s="42"/>
      <c r="E167" s="114"/>
      <c r="F167" s="20" t="s">
        <v>8</v>
      </c>
      <c r="G167" s="24">
        <f t="shared" si="49"/>
        <v>1052669.05</v>
      </c>
      <c r="H167" s="24">
        <v>1052669.05</v>
      </c>
      <c r="I167" s="24">
        <v>0</v>
      </c>
      <c r="J167" s="24">
        <v>0</v>
      </c>
      <c r="K167" s="24">
        <v>0</v>
      </c>
      <c r="L167" s="24">
        <v>0</v>
      </c>
      <c r="M167" s="24">
        <v>0</v>
      </c>
      <c r="N167" s="24">
        <v>0</v>
      </c>
      <c r="O167" s="102"/>
      <c r="P167" s="69"/>
      <c r="Q167" s="69"/>
      <c r="R167" s="69"/>
      <c r="S167" s="69"/>
      <c r="T167" s="69"/>
      <c r="U167" s="69"/>
      <c r="V167" s="69"/>
      <c r="W167" s="69"/>
      <c r="X167" s="69"/>
    </row>
    <row r="168" spans="1:24" ht="22.5" hidden="1">
      <c r="A168" s="50">
        <v>35</v>
      </c>
      <c r="B168" s="106" t="s">
        <v>122</v>
      </c>
      <c r="C168" s="50">
        <v>2020</v>
      </c>
      <c r="D168" s="42">
        <v>2026</v>
      </c>
      <c r="E168" s="48" t="s">
        <v>115</v>
      </c>
      <c r="F168" s="20" t="s">
        <v>6</v>
      </c>
      <c r="G168" s="24">
        <f>H168+I168+J168+K168+L168+M168+N168</f>
        <v>966824.57</v>
      </c>
      <c r="H168" s="24">
        <f>H169+H170</f>
        <v>966824.57</v>
      </c>
      <c r="I168" s="24">
        <f t="shared" ref="I168:N168" si="63">I169+I170</f>
        <v>0</v>
      </c>
      <c r="J168" s="24">
        <f t="shared" si="63"/>
        <v>0</v>
      </c>
      <c r="K168" s="24">
        <f t="shared" si="63"/>
        <v>0</v>
      </c>
      <c r="L168" s="24">
        <f t="shared" si="63"/>
        <v>0</v>
      </c>
      <c r="M168" s="24">
        <f t="shared" si="63"/>
        <v>0</v>
      </c>
      <c r="N168" s="24">
        <f t="shared" si="63"/>
        <v>0</v>
      </c>
      <c r="O168" s="100" t="s">
        <v>116</v>
      </c>
      <c r="P168" s="50" t="s">
        <v>117</v>
      </c>
      <c r="Q168" s="50" t="s">
        <v>1</v>
      </c>
      <c r="R168" s="50">
        <v>1</v>
      </c>
      <c r="S168" s="50">
        <v>0</v>
      </c>
      <c r="T168" s="50">
        <v>0</v>
      </c>
      <c r="U168" s="50">
        <v>0</v>
      </c>
      <c r="V168" s="50">
        <v>0</v>
      </c>
      <c r="W168" s="50">
        <v>0</v>
      </c>
      <c r="X168" s="50">
        <v>0</v>
      </c>
    </row>
    <row r="169" spans="1:24" ht="56.25" hidden="1">
      <c r="A169" s="51"/>
      <c r="B169" s="106"/>
      <c r="C169" s="51"/>
      <c r="D169" s="42"/>
      <c r="E169" s="48"/>
      <c r="F169" s="20" t="s">
        <v>12</v>
      </c>
      <c r="G169" s="24">
        <f>H169+I169+J169+K169+L169+M169+N169</f>
        <v>9668.25</v>
      </c>
      <c r="H169" s="24">
        <v>9668.25</v>
      </c>
      <c r="I169" s="24">
        <v>0</v>
      </c>
      <c r="J169" s="24">
        <v>0</v>
      </c>
      <c r="K169" s="24">
        <v>0</v>
      </c>
      <c r="L169" s="24">
        <v>0</v>
      </c>
      <c r="M169" s="24">
        <v>0</v>
      </c>
      <c r="N169" s="24">
        <v>0</v>
      </c>
      <c r="O169" s="101"/>
      <c r="P169" s="51"/>
      <c r="Q169" s="51"/>
      <c r="R169" s="51"/>
      <c r="S169" s="51"/>
      <c r="T169" s="51"/>
      <c r="U169" s="51"/>
      <c r="V169" s="51"/>
      <c r="W169" s="51"/>
      <c r="X169" s="51"/>
    </row>
    <row r="170" spans="1:24" ht="33.75" hidden="1">
      <c r="A170" s="69"/>
      <c r="B170" s="106"/>
      <c r="C170" s="69"/>
      <c r="D170" s="42"/>
      <c r="E170" s="48"/>
      <c r="F170" s="20" t="s">
        <v>8</v>
      </c>
      <c r="G170" s="24">
        <f>H170+I170+J170+K170+L170+M170+N170</f>
        <v>957156.32</v>
      </c>
      <c r="H170" s="24">
        <v>957156.32</v>
      </c>
      <c r="I170" s="24">
        <v>0</v>
      </c>
      <c r="J170" s="24">
        <v>0</v>
      </c>
      <c r="K170" s="24">
        <v>0</v>
      </c>
      <c r="L170" s="24">
        <v>0</v>
      </c>
      <c r="M170" s="24">
        <v>0</v>
      </c>
      <c r="N170" s="24">
        <v>0</v>
      </c>
      <c r="O170" s="102"/>
      <c r="P170" s="69"/>
      <c r="Q170" s="69"/>
      <c r="R170" s="69"/>
      <c r="S170" s="69"/>
      <c r="T170" s="69"/>
      <c r="U170" s="69"/>
      <c r="V170" s="69"/>
      <c r="W170" s="69"/>
      <c r="X170" s="69"/>
    </row>
    <row r="171" spans="1:24" ht="22.5" hidden="1">
      <c r="A171" s="50" t="s">
        <v>123</v>
      </c>
      <c r="B171" s="106" t="s">
        <v>124</v>
      </c>
      <c r="C171" s="50">
        <v>2020</v>
      </c>
      <c r="D171" s="42">
        <v>2026</v>
      </c>
      <c r="E171" s="48" t="s">
        <v>115</v>
      </c>
      <c r="F171" s="20" t="s">
        <v>6</v>
      </c>
      <c r="G171" s="24">
        <f t="shared" ref="G171:G173" si="64">H171+I171+J171+K171+L171+M171+N171</f>
        <v>19180496.969999999</v>
      </c>
      <c r="H171" s="24">
        <f>H172+H173</f>
        <v>0</v>
      </c>
      <c r="I171" s="24">
        <f t="shared" ref="I171:N171" si="65">I172+I173</f>
        <v>0</v>
      </c>
      <c r="J171" s="24">
        <f t="shared" si="65"/>
        <v>2020202.02</v>
      </c>
      <c r="K171" s="24">
        <f t="shared" si="65"/>
        <v>3930931.31</v>
      </c>
      <c r="L171" s="24">
        <f t="shared" si="65"/>
        <v>13229363.640000001</v>
      </c>
      <c r="M171" s="24">
        <f t="shared" si="65"/>
        <v>0</v>
      </c>
      <c r="N171" s="24">
        <f t="shared" si="65"/>
        <v>0</v>
      </c>
      <c r="O171" s="100" t="s">
        <v>125</v>
      </c>
      <c r="P171" s="50" t="s">
        <v>117</v>
      </c>
      <c r="Q171" s="50" t="s">
        <v>1</v>
      </c>
      <c r="R171" s="50" t="s">
        <v>1</v>
      </c>
      <c r="S171" s="50" t="s">
        <v>1</v>
      </c>
      <c r="T171" s="50">
        <v>2</v>
      </c>
      <c r="U171" s="50">
        <v>2</v>
      </c>
      <c r="V171" s="50">
        <v>5</v>
      </c>
      <c r="W171" s="50">
        <v>0</v>
      </c>
      <c r="X171" s="50">
        <v>0</v>
      </c>
    </row>
    <row r="172" spans="1:24" ht="56.25" hidden="1">
      <c r="A172" s="51"/>
      <c r="B172" s="106"/>
      <c r="C172" s="51"/>
      <c r="D172" s="42"/>
      <c r="E172" s="48"/>
      <c r="F172" s="20" t="s">
        <v>12</v>
      </c>
      <c r="G172" s="24">
        <f t="shared" si="64"/>
        <v>191804.97000000003</v>
      </c>
      <c r="H172" s="24">
        <v>0</v>
      </c>
      <c r="I172" s="24">
        <v>0</v>
      </c>
      <c r="J172" s="24">
        <v>20202.02</v>
      </c>
      <c r="K172" s="24">
        <v>39309.31</v>
      </c>
      <c r="L172" s="24">
        <v>132293.64000000001</v>
      </c>
      <c r="M172" s="24">
        <v>0</v>
      </c>
      <c r="N172" s="24">
        <v>0</v>
      </c>
      <c r="O172" s="101"/>
      <c r="P172" s="51"/>
      <c r="Q172" s="51"/>
      <c r="R172" s="51"/>
      <c r="S172" s="51"/>
      <c r="T172" s="51"/>
      <c r="U172" s="51"/>
      <c r="V172" s="51"/>
      <c r="W172" s="51"/>
      <c r="X172" s="51"/>
    </row>
    <row r="173" spans="1:24" ht="33.75" hidden="1">
      <c r="A173" s="69"/>
      <c r="B173" s="106"/>
      <c r="C173" s="69"/>
      <c r="D173" s="42"/>
      <c r="E173" s="48"/>
      <c r="F173" s="20" t="s">
        <v>8</v>
      </c>
      <c r="G173" s="24">
        <f t="shared" si="64"/>
        <v>18988692</v>
      </c>
      <c r="H173" s="24">
        <v>0</v>
      </c>
      <c r="I173" s="24">
        <v>0</v>
      </c>
      <c r="J173" s="24">
        <v>2000000</v>
      </c>
      <c r="K173" s="24">
        <v>3891622</v>
      </c>
      <c r="L173" s="24">
        <v>13097070</v>
      </c>
      <c r="M173" s="24">
        <v>0</v>
      </c>
      <c r="N173" s="24">
        <v>0</v>
      </c>
      <c r="O173" s="102"/>
      <c r="P173" s="69"/>
      <c r="Q173" s="69"/>
      <c r="R173" s="69"/>
      <c r="S173" s="69"/>
      <c r="T173" s="69"/>
      <c r="U173" s="69"/>
      <c r="V173" s="69"/>
      <c r="W173" s="69"/>
      <c r="X173" s="69"/>
    </row>
    <row r="174" spans="1:24" ht="22.5" hidden="1">
      <c r="A174" s="50">
        <v>36</v>
      </c>
      <c r="B174" s="107" t="s">
        <v>126</v>
      </c>
      <c r="C174" s="50" t="s">
        <v>1</v>
      </c>
      <c r="D174" s="50" t="s">
        <v>1</v>
      </c>
      <c r="E174" s="103" t="s">
        <v>5</v>
      </c>
      <c r="F174" s="20" t="s">
        <v>6</v>
      </c>
      <c r="G174" s="24">
        <f t="shared" si="49"/>
        <v>1491685.57</v>
      </c>
      <c r="H174" s="24">
        <f>H175+H176</f>
        <v>0</v>
      </c>
      <c r="I174" s="24">
        <f t="shared" ref="I174:N174" si="66">I175+I176</f>
        <v>0</v>
      </c>
      <c r="J174" s="24">
        <f t="shared" si="66"/>
        <v>1491685.57</v>
      </c>
      <c r="K174" s="24">
        <f t="shared" si="66"/>
        <v>0</v>
      </c>
      <c r="L174" s="24">
        <f t="shared" si="66"/>
        <v>0</v>
      </c>
      <c r="M174" s="24">
        <f t="shared" si="66"/>
        <v>0</v>
      </c>
      <c r="N174" s="24">
        <f t="shared" si="66"/>
        <v>0</v>
      </c>
      <c r="O174" s="50" t="s">
        <v>1</v>
      </c>
      <c r="P174" s="50" t="s">
        <v>1</v>
      </c>
      <c r="Q174" s="50" t="s">
        <v>1</v>
      </c>
      <c r="R174" s="50" t="s">
        <v>1</v>
      </c>
      <c r="S174" s="50" t="s">
        <v>1</v>
      </c>
      <c r="T174" s="50" t="s">
        <v>1</v>
      </c>
      <c r="U174" s="50" t="s">
        <v>1</v>
      </c>
      <c r="V174" s="50" t="s">
        <v>1</v>
      </c>
      <c r="W174" s="50" t="s">
        <v>1</v>
      </c>
      <c r="X174" s="50" t="s">
        <v>1</v>
      </c>
    </row>
    <row r="175" spans="1:24" ht="56.25" hidden="1">
      <c r="A175" s="51"/>
      <c r="B175" s="106"/>
      <c r="C175" s="51"/>
      <c r="D175" s="51"/>
      <c r="E175" s="104"/>
      <c r="F175" s="20" t="s">
        <v>12</v>
      </c>
      <c r="G175" s="24">
        <f t="shared" si="49"/>
        <v>14916.86</v>
      </c>
      <c r="H175" s="24">
        <f>H178</f>
        <v>0</v>
      </c>
      <c r="I175" s="24">
        <f t="shared" ref="I175:N176" si="67">I178</f>
        <v>0</v>
      </c>
      <c r="J175" s="24">
        <f t="shared" si="67"/>
        <v>14916.86</v>
      </c>
      <c r="K175" s="24">
        <f t="shared" si="67"/>
        <v>0</v>
      </c>
      <c r="L175" s="24">
        <f t="shared" si="67"/>
        <v>0</v>
      </c>
      <c r="M175" s="24">
        <f t="shared" si="67"/>
        <v>0</v>
      </c>
      <c r="N175" s="24">
        <f t="shared" si="67"/>
        <v>0</v>
      </c>
      <c r="O175" s="51"/>
      <c r="P175" s="51"/>
      <c r="Q175" s="51"/>
      <c r="R175" s="51"/>
      <c r="S175" s="51"/>
      <c r="T175" s="51"/>
      <c r="U175" s="51"/>
      <c r="V175" s="51"/>
      <c r="W175" s="51"/>
      <c r="X175" s="51"/>
    </row>
    <row r="176" spans="1:24" ht="33.75" hidden="1">
      <c r="A176" s="69"/>
      <c r="B176" s="106"/>
      <c r="C176" s="69"/>
      <c r="D176" s="69"/>
      <c r="E176" s="105"/>
      <c r="F176" s="20" t="s">
        <v>8</v>
      </c>
      <c r="G176" s="24">
        <f t="shared" si="49"/>
        <v>1476768.71</v>
      </c>
      <c r="H176" s="24">
        <f>H179</f>
        <v>0</v>
      </c>
      <c r="I176" s="24">
        <f t="shared" si="67"/>
        <v>0</v>
      </c>
      <c r="J176" s="24">
        <f t="shared" si="67"/>
        <v>1476768.71</v>
      </c>
      <c r="K176" s="24">
        <f t="shared" si="67"/>
        <v>0</v>
      </c>
      <c r="L176" s="24">
        <f t="shared" si="67"/>
        <v>0</v>
      </c>
      <c r="M176" s="24">
        <f t="shared" si="67"/>
        <v>0</v>
      </c>
      <c r="N176" s="24">
        <f t="shared" si="67"/>
        <v>0</v>
      </c>
      <c r="O176" s="69"/>
      <c r="P176" s="69"/>
      <c r="Q176" s="69"/>
      <c r="R176" s="69"/>
      <c r="S176" s="69"/>
      <c r="T176" s="69"/>
      <c r="U176" s="69"/>
      <c r="V176" s="69"/>
      <c r="W176" s="69"/>
      <c r="X176" s="69"/>
    </row>
    <row r="177" spans="1:24" ht="22.5" hidden="1">
      <c r="A177" s="50">
        <v>37</v>
      </c>
      <c r="B177" s="100" t="s">
        <v>127</v>
      </c>
      <c r="C177" s="50">
        <v>2020</v>
      </c>
      <c r="D177" s="50">
        <v>2026</v>
      </c>
      <c r="E177" s="48" t="s">
        <v>5</v>
      </c>
      <c r="F177" s="20" t="s">
        <v>6</v>
      </c>
      <c r="G177" s="21">
        <f t="shared" si="49"/>
        <v>1491685.57</v>
      </c>
      <c r="H177" s="21">
        <f t="shared" ref="H177:N177" si="68">H178+H179</f>
        <v>0</v>
      </c>
      <c r="I177" s="21">
        <f t="shared" si="68"/>
        <v>0</v>
      </c>
      <c r="J177" s="21">
        <f t="shared" si="68"/>
        <v>1491685.57</v>
      </c>
      <c r="K177" s="21">
        <f t="shared" si="68"/>
        <v>0</v>
      </c>
      <c r="L177" s="21">
        <f t="shared" si="68"/>
        <v>0</v>
      </c>
      <c r="M177" s="21">
        <f t="shared" si="68"/>
        <v>0</v>
      </c>
      <c r="N177" s="21">
        <f t="shared" si="68"/>
        <v>0</v>
      </c>
      <c r="O177" s="100" t="s">
        <v>128</v>
      </c>
      <c r="P177" s="50" t="s">
        <v>102</v>
      </c>
      <c r="Q177" s="50" t="s">
        <v>1</v>
      </c>
      <c r="R177" s="50">
        <v>0</v>
      </c>
      <c r="S177" s="50">
        <v>0</v>
      </c>
      <c r="T177" s="50">
        <v>1</v>
      </c>
      <c r="U177" s="50">
        <v>0</v>
      </c>
      <c r="V177" s="50">
        <v>0</v>
      </c>
      <c r="W177" s="50">
        <v>0</v>
      </c>
      <c r="X177" s="50">
        <v>1</v>
      </c>
    </row>
    <row r="178" spans="1:24" ht="56.25" hidden="1">
      <c r="A178" s="51"/>
      <c r="B178" s="101"/>
      <c r="C178" s="51"/>
      <c r="D178" s="51"/>
      <c r="E178" s="48"/>
      <c r="F178" s="20" t="s">
        <v>12</v>
      </c>
      <c r="G178" s="21">
        <f t="shared" si="49"/>
        <v>14916.86</v>
      </c>
      <c r="H178" s="21">
        <v>0</v>
      </c>
      <c r="I178" s="21">
        <v>0</v>
      </c>
      <c r="J178" s="21">
        <v>14916.86</v>
      </c>
      <c r="K178" s="21">
        <v>0</v>
      </c>
      <c r="L178" s="21">
        <v>0</v>
      </c>
      <c r="M178" s="21">
        <v>0</v>
      </c>
      <c r="N178" s="21">
        <v>0</v>
      </c>
      <c r="O178" s="101"/>
      <c r="P178" s="51"/>
      <c r="Q178" s="51"/>
      <c r="R178" s="51"/>
      <c r="S178" s="51"/>
      <c r="T178" s="51"/>
      <c r="U178" s="51"/>
      <c r="V178" s="51"/>
      <c r="W178" s="51"/>
      <c r="X178" s="51"/>
    </row>
    <row r="179" spans="1:24" ht="33.75" hidden="1">
      <c r="A179" s="69"/>
      <c r="B179" s="102"/>
      <c r="C179" s="69"/>
      <c r="D179" s="69"/>
      <c r="E179" s="48"/>
      <c r="F179" s="20" t="s">
        <v>8</v>
      </c>
      <c r="G179" s="21">
        <f t="shared" si="49"/>
        <v>1476768.71</v>
      </c>
      <c r="H179" s="21">
        <v>0</v>
      </c>
      <c r="I179" s="21">
        <v>0</v>
      </c>
      <c r="J179" s="21">
        <v>1476768.71</v>
      </c>
      <c r="K179" s="21">
        <v>0</v>
      </c>
      <c r="L179" s="21">
        <v>0</v>
      </c>
      <c r="M179" s="21">
        <v>0</v>
      </c>
      <c r="N179" s="21">
        <v>0</v>
      </c>
      <c r="O179" s="102" t="s">
        <v>129</v>
      </c>
      <c r="P179" s="69" t="s">
        <v>89</v>
      </c>
      <c r="Q179" s="69">
        <v>320</v>
      </c>
      <c r="R179" s="69">
        <v>0</v>
      </c>
      <c r="S179" s="69">
        <v>0</v>
      </c>
      <c r="T179" s="69">
        <v>100</v>
      </c>
      <c r="U179" s="69">
        <v>0</v>
      </c>
      <c r="V179" s="69">
        <v>100</v>
      </c>
      <c r="W179" s="69">
        <v>0</v>
      </c>
      <c r="X179" s="69">
        <v>120</v>
      </c>
    </row>
    <row r="180" spans="1:24" ht="22.5" hidden="1">
      <c r="A180" s="50">
        <v>38</v>
      </c>
      <c r="B180" s="107" t="s">
        <v>130</v>
      </c>
      <c r="C180" s="50" t="s">
        <v>1</v>
      </c>
      <c r="D180" s="50" t="s">
        <v>1</v>
      </c>
      <c r="E180" s="103" t="s">
        <v>5</v>
      </c>
      <c r="F180" s="20" t="s">
        <v>6</v>
      </c>
      <c r="G180" s="21">
        <f t="shared" si="49"/>
        <v>467615</v>
      </c>
      <c r="H180" s="21">
        <f>H181+H182</f>
        <v>0</v>
      </c>
      <c r="I180" s="21">
        <f t="shared" ref="I180:N180" si="69">I181+I182</f>
        <v>42000</v>
      </c>
      <c r="J180" s="21">
        <f t="shared" si="69"/>
        <v>61710</v>
      </c>
      <c r="K180" s="21">
        <f t="shared" si="69"/>
        <v>63905</v>
      </c>
      <c r="L180" s="21">
        <f t="shared" si="69"/>
        <v>100000</v>
      </c>
      <c r="M180" s="21">
        <f t="shared" si="69"/>
        <v>100000</v>
      </c>
      <c r="N180" s="21">
        <f t="shared" si="69"/>
        <v>100000</v>
      </c>
      <c r="O180" s="50" t="s">
        <v>1</v>
      </c>
      <c r="P180" s="50" t="s">
        <v>1</v>
      </c>
      <c r="Q180" s="50" t="s">
        <v>1</v>
      </c>
      <c r="R180" s="50" t="s">
        <v>1</v>
      </c>
      <c r="S180" s="50" t="s">
        <v>1</v>
      </c>
      <c r="T180" s="50" t="s">
        <v>1</v>
      </c>
      <c r="U180" s="50" t="s">
        <v>1</v>
      </c>
      <c r="V180" s="50" t="s">
        <v>1</v>
      </c>
      <c r="W180" s="50" t="s">
        <v>1</v>
      </c>
      <c r="X180" s="50" t="s">
        <v>1</v>
      </c>
    </row>
    <row r="181" spans="1:24" ht="56.25" hidden="1">
      <c r="A181" s="51"/>
      <c r="B181" s="106"/>
      <c r="C181" s="51"/>
      <c r="D181" s="51"/>
      <c r="E181" s="104"/>
      <c r="F181" s="20" t="s">
        <v>12</v>
      </c>
      <c r="G181" s="21">
        <f t="shared" si="49"/>
        <v>467615</v>
      </c>
      <c r="H181" s="21">
        <f>H184</f>
        <v>0</v>
      </c>
      <c r="I181" s="21">
        <f t="shared" ref="I181:N182" si="70">I184</f>
        <v>42000</v>
      </c>
      <c r="J181" s="21">
        <f t="shared" si="70"/>
        <v>61710</v>
      </c>
      <c r="K181" s="21">
        <f t="shared" si="70"/>
        <v>63905</v>
      </c>
      <c r="L181" s="21">
        <f t="shared" si="70"/>
        <v>100000</v>
      </c>
      <c r="M181" s="21">
        <f t="shared" si="70"/>
        <v>100000</v>
      </c>
      <c r="N181" s="21">
        <f t="shared" si="70"/>
        <v>100000</v>
      </c>
      <c r="O181" s="51"/>
      <c r="P181" s="51"/>
      <c r="Q181" s="51"/>
      <c r="R181" s="51"/>
      <c r="S181" s="51"/>
      <c r="T181" s="51"/>
      <c r="U181" s="51"/>
      <c r="V181" s="51"/>
      <c r="W181" s="51"/>
      <c r="X181" s="51"/>
    </row>
    <row r="182" spans="1:24" ht="33.75" hidden="1">
      <c r="A182" s="69"/>
      <c r="B182" s="106"/>
      <c r="C182" s="69"/>
      <c r="D182" s="69"/>
      <c r="E182" s="105"/>
      <c r="F182" s="20" t="s">
        <v>8</v>
      </c>
      <c r="G182" s="21">
        <f t="shared" si="49"/>
        <v>0</v>
      </c>
      <c r="H182" s="21">
        <f>H185</f>
        <v>0</v>
      </c>
      <c r="I182" s="21">
        <f t="shared" si="70"/>
        <v>0</v>
      </c>
      <c r="J182" s="21">
        <f t="shared" si="70"/>
        <v>0</v>
      </c>
      <c r="K182" s="21">
        <f t="shared" si="70"/>
        <v>0</v>
      </c>
      <c r="L182" s="21">
        <f t="shared" si="70"/>
        <v>0</v>
      </c>
      <c r="M182" s="21">
        <f t="shared" si="70"/>
        <v>0</v>
      </c>
      <c r="N182" s="21">
        <f t="shared" si="70"/>
        <v>0</v>
      </c>
      <c r="O182" s="69"/>
      <c r="P182" s="69" t="s">
        <v>89</v>
      </c>
      <c r="Q182" s="69"/>
      <c r="R182" s="69"/>
      <c r="S182" s="69"/>
      <c r="T182" s="69"/>
      <c r="U182" s="69"/>
      <c r="V182" s="69"/>
      <c r="W182" s="69"/>
      <c r="X182" s="69"/>
    </row>
    <row r="183" spans="1:24" ht="22.5" hidden="1">
      <c r="A183" s="50">
        <v>39</v>
      </c>
      <c r="B183" s="100" t="s">
        <v>131</v>
      </c>
      <c r="C183" s="50">
        <v>2020</v>
      </c>
      <c r="D183" s="50">
        <v>2026</v>
      </c>
      <c r="E183" s="48" t="s">
        <v>5</v>
      </c>
      <c r="F183" s="20" t="s">
        <v>6</v>
      </c>
      <c r="G183" s="21">
        <f t="shared" si="49"/>
        <v>467615</v>
      </c>
      <c r="H183" s="21">
        <f t="shared" ref="H183:N183" si="71">H184+H185</f>
        <v>0</v>
      </c>
      <c r="I183" s="21">
        <f t="shared" si="71"/>
        <v>42000</v>
      </c>
      <c r="J183" s="21">
        <f t="shared" si="71"/>
        <v>61710</v>
      </c>
      <c r="K183" s="21">
        <f t="shared" si="71"/>
        <v>63905</v>
      </c>
      <c r="L183" s="21">
        <f t="shared" si="71"/>
        <v>100000</v>
      </c>
      <c r="M183" s="21">
        <f t="shared" si="71"/>
        <v>100000</v>
      </c>
      <c r="N183" s="21">
        <f t="shared" si="71"/>
        <v>100000</v>
      </c>
      <c r="O183" s="50" t="s">
        <v>1</v>
      </c>
      <c r="P183" s="50" t="s">
        <v>1</v>
      </c>
      <c r="Q183" s="50" t="s">
        <v>1</v>
      </c>
      <c r="R183" s="50" t="s">
        <v>1</v>
      </c>
      <c r="S183" s="50" t="s">
        <v>1</v>
      </c>
      <c r="T183" s="50" t="s">
        <v>1</v>
      </c>
      <c r="U183" s="50" t="s">
        <v>1</v>
      </c>
      <c r="V183" s="50" t="s">
        <v>1</v>
      </c>
      <c r="W183" s="50" t="s">
        <v>1</v>
      </c>
      <c r="X183" s="50" t="s">
        <v>1</v>
      </c>
    </row>
    <row r="184" spans="1:24" ht="56.25" hidden="1">
      <c r="A184" s="51"/>
      <c r="B184" s="101"/>
      <c r="C184" s="51"/>
      <c r="D184" s="51"/>
      <c r="E184" s="48"/>
      <c r="F184" s="20" t="s">
        <v>12</v>
      </c>
      <c r="G184" s="21">
        <f t="shared" si="49"/>
        <v>467615</v>
      </c>
      <c r="H184" s="21">
        <v>0</v>
      </c>
      <c r="I184" s="21">
        <v>42000</v>
      </c>
      <c r="J184" s="21">
        <v>61710</v>
      </c>
      <c r="K184" s="21">
        <v>63905</v>
      </c>
      <c r="L184" s="21">
        <v>100000</v>
      </c>
      <c r="M184" s="21">
        <v>100000</v>
      </c>
      <c r="N184" s="21">
        <v>100000</v>
      </c>
      <c r="O184" s="51"/>
      <c r="P184" s="51"/>
      <c r="Q184" s="51"/>
      <c r="R184" s="51"/>
      <c r="S184" s="51"/>
      <c r="T184" s="51"/>
      <c r="U184" s="51"/>
      <c r="V184" s="51"/>
      <c r="W184" s="51"/>
      <c r="X184" s="51"/>
    </row>
    <row r="185" spans="1:24" ht="33.75" hidden="1">
      <c r="A185" s="69"/>
      <c r="B185" s="102"/>
      <c r="C185" s="69"/>
      <c r="D185" s="69"/>
      <c r="E185" s="48"/>
      <c r="F185" s="20" t="s">
        <v>8</v>
      </c>
      <c r="G185" s="21">
        <f t="shared" si="49"/>
        <v>0</v>
      </c>
      <c r="H185" s="21">
        <v>0</v>
      </c>
      <c r="I185" s="21">
        <v>0</v>
      </c>
      <c r="J185" s="21">
        <v>0</v>
      </c>
      <c r="K185" s="21">
        <v>0</v>
      </c>
      <c r="L185" s="21">
        <v>0</v>
      </c>
      <c r="M185" s="21">
        <v>0</v>
      </c>
      <c r="N185" s="21">
        <v>0</v>
      </c>
      <c r="O185" s="69"/>
      <c r="P185" s="69" t="s">
        <v>89</v>
      </c>
      <c r="Q185" s="69"/>
      <c r="R185" s="69"/>
      <c r="S185" s="69"/>
      <c r="T185" s="69"/>
      <c r="U185" s="69"/>
      <c r="V185" s="69"/>
      <c r="W185" s="69"/>
      <c r="X185" s="69"/>
    </row>
    <row r="186" spans="1:24" ht="22.5">
      <c r="A186" s="50">
        <v>40</v>
      </c>
      <c r="B186" s="111" t="s">
        <v>132</v>
      </c>
      <c r="C186" s="50" t="s">
        <v>1</v>
      </c>
      <c r="D186" s="50" t="s">
        <v>1</v>
      </c>
      <c r="E186" s="48" t="s">
        <v>5</v>
      </c>
      <c r="F186" s="20" t="s">
        <v>6</v>
      </c>
      <c r="G186" s="21">
        <f t="shared" si="49"/>
        <v>136523394.69999999</v>
      </c>
      <c r="H186" s="21">
        <f>H187+H188</f>
        <v>19293590</v>
      </c>
      <c r="I186" s="21">
        <f t="shared" ref="I186:N186" si="72">I187+I188</f>
        <v>17490385</v>
      </c>
      <c r="J186" s="21">
        <f t="shared" si="72"/>
        <v>17705602.699999999</v>
      </c>
      <c r="K186" s="21">
        <f t="shared" si="72"/>
        <v>19501014</v>
      </c>
      <c r="L186" s="21">
        <f t="shared" si="72"/>
        <v>21835615</v>
      </c>
      <c r="M186" s="21">
        <f t="shared" si="72"/>
        <v>20348594</v>
      </c>
      <c r="N186" s="21">
        <f t="shared" si="72"/>
        <v>20348594</v>
      </c>
      <c r="O186" s="39" t="s">
        <v>1</v>
      </c>
      <c r="P186" s="39" t="s">
        <v>1</v>
      </c>
      <c r="Q186" s="39" t="s">
        <v>1</v>
      </c>
      <c r="R186" s="39" t="s">
        <v>1</v>
      </c>
      <c r="S186" s="39" t="s">
        <v>1</v>
      </c>
      <c r="T186" s="39" t="s">
        <v>1</v>
      </c>
      <c r="U186" s="39" t="s">
        <v>1</v>
      </c>
      <c r="V186" s="39" t="s">
        <v>1</v>
      </c>
      <c r="W186" s="39" t="s">
        <v>1</v>
      </c>
      <c r="X186" s="39" t="s">
        <v>1</v>
      </c>
    </row>
    <row r="187" spans="1:24" ht="56.25">
      <c r="A187" s="51"/>
      <c r="B187" s="109"/>
      <c r="C187" s="51"/>
      <c r="D187" s="51"/>
      <c r="E187" s="48"/>
      <c r="F187" s="20" t="s">
        <v>7</v>
      </c>
      <c r="G187" s="21">
        <f t="shared" si="49"/>
        <v>0</v>
      </c>
      <c r="H187" s="21">
        <f>H190+H196+H199+H193</f>
        <v>0</v>
      </c>
      <c r="I187" s="21">
        <f t="shared" ref="I187:N188" si="73">I190+I196+I199+I193</f>
        <v>0</v>
      </c>
      <c r="J187" s="21">
        <f t="shared" si="73"/>
        <v>0</v>
      </c>
      <c r="K187" s="21">
        <f t="shared" si="73"/>
        <v>0</v>
      </c>
      <c r="L187" s="21">
        <f t="shared" si="73"/>
        <v>0</v>
      </c>
      <c r="M187" s="21">
        <f t="shared" si="73"/>
        <v>0</v>
      </c>
      <c r="N187" s="21">
        <f t="shared" si="73"/>
        <v>0</v>
      </c>
      <c r="O187" s="40"/>
      <c r="P187" s="40"/>
      <c r="Q187" s="40"/>
      <c r="R187" s="40"/>
      <c r="S187" s="40"/>
      <c r="T187" s="40"/>
      <c r="U187" s="40"/>
      <c r="V187" s="40"/>
      <c r="W187" s="40"/>
      <c r="X187" s="40"/>
    </row>
    <row r="188" spans="1:24" ht="33.75">
      <c r="A188" s="69"/>
      <c r="B188" s="110"/>
      <c r="C188" s="69"/>
      <c r="D188" s="69"/>
      <c r="E188" s="48"/>
      <c r="F188" s="20" t="s">
        <v>8</v>
      </c>
      <c r="G188" s="21">
        <f t="shared" si="49"/>
        <v>136523394.69999999</v>
      </c>
      <c r="H188" s="21">
        <f>H191+H197+H200+H194</f>
        <v>19293590</v>
      </c>
      <c r="I188" s="21">
        <f t="shared" si="73"/>
        <v>17490385</v>
      </c>
      <c r="J188" s="21">
        <f t="shared" si="73"/>
        <v>17705602.699999999</v>
      </c>
      <c r="K188" s="21">
        <f t="shared" si="73"/>
        <v>19501014</v>
      </c>
      <c r="L188" s="21">
        <f t="shared" si="73"/>
        <v>21835615</v>
      </c>
      <c r="M188" s="21">
        <f>M191+M197+M200+M194</f>
        <v>20348594</v>
      </c>
      <c r="N188" s="21">
        <f t="shared" si="73"/>
        <v>20348594</v>
      </c>
      <c r="O188" s="41"/>
      <c r="P188" s="41"/>
      <c r="Q188" s="41"/>
      <c r="R188" s="41"/>
      <c r="S188" s="41"/>
      <c r="T188" s="41"/>
      <c r="U188" s="41"/>
      <c r="V188" s="41"/>
      <c r="W188" s="41"/>
      <c r="X188" s="41"/>
    </row>
    <row r="189" spans="1:24" ht="22.5" hidden="1">
      <c r="A189" s="50">
        <v>41</v>
      </c>
      <c r="B189" s="103" t="s">
        <v>133</v>
      </c>
      <c r="C189" s="50">
        <v>2020</v>
      </c>
      <c r="D189" s="42">
        <v>2026</v>
      </c>
      <c r="E189" s="48" t="s">
        <v>5</v>
      </c>
      <c r="F189" s="20" t="s">
        <v>6</v>
      </c>
      <c r="G189" s="21">
        <f t="shared" si="49"/>
        <v>45129467.789999999</v>
      </c>
      <c r="H189" s="21">
        <f t="shared" ref="H189:N189" si="74">H190+H191</f>
        <v>6608540</v>
      </c>
      <c r="I189" s="21">
        <f t="shared" si="74"/>
        <v>5746992</v>
      </c>
      <c r="J189" s="21">
        <f t="shared" si="74"/>
        <v>6186055.79</v>
      </c>
      <c r="K189" s="21">
        <f t="shared" si="74"/>
        <v>6535340</v>
      </c>
      <c r="L189" s="21">
        <f t="shared" si="74"/>
        <v>6684180</v>
      </c>
      <c r="M189" s="21">
        <f t="shared" si="74"/>
        <v>6684180</v>
      </c>
      <c r="N189" s="21">
        <f t="shared" si="74"/>
        <v>6684180</v>
      </c>
      <c r="O189" s="50" t="s">
        <v>1</v>
      </c>
      <c r="P189" s="50" t="s">
        <v>1</v>
      </c>
      <c r="Q189" s="50" t="s">
        <v>1</v>
      </c>
      <c r="R189" s="50" t="s">
        <v>1</v>
      </c>
      <c r="S189" s="50" t="s">
        <v>1</v>
      </c>
      <c r="T189" s="50" t="s">
        <v>1</v>
      </c>
      <c r="U189" s="50" t="s">
        <v>1</v>
      </c>
      <c r="V189" s="50" t="s">
        <v>1</v>
      </c>
      <c r="W189" s="50" t="s">
        <v>1</v>
      </c>
      <c r="X189" s="50" t="s">
        <v>1</v>
      </c>
    </row>
    <row r="190" spans="1:24" ht="56.25" hidden="1">
      <c r="A190" s="51"/>
      <c r="B190" s="104"/>
      <c r="C190" s="51"/>
      <c r="D190" s="42"/>
      <c r="E190" s="48"/>
      <c r="F190" s="20" t="s">
        <v>7</v>
      </c>
      <c r="G190" s="21">
        <f t="shared" si="49"/>
        <v>0</v>
      </c>
      <c r="H190" s="21">
        <v>0</v>
      </c>
      <c r="I190" s="21">
        <v>0</v>
      </c>
      <c r="J190" s="21">
        <v>0</v>
      </c>
      <c r="K190" s="21">
        <v>0</v>
      </c>
      <c r="L190" s="21">
        <v>0</v>
      </c>
      <c r="M190" s="21">
        <v>0</v>
      </c>
      <c r="N190" s="21">
        <v>0</v>
      </c>
      <c r="O190" s="51"/>
      <c r="P190" s="51"/>
      <c r="Q190" s="51"/>
      <c r="R190" s="51"/>
      <c r="S190" s="51"/>
      <c r="T190" s="51"/>
      <c r="U190" s="51"/>
      <c r="V190" s="51"/>
      <c r="W190" s="51"/>
      <c r="X190" s="51"/>
    </row>
    <row r="191" spans="1:24" ht="33.75" hidden="1">
      <c r="A191" s="69"/>
      <c r="B191" s="105"/>
      <c r="C191" s="69"/>
      <c r="D191" s="42"/>
      <c r="E191" s="48"/>
      <c r="F191" s="20" t="s">
        <v>8</v>
      </c>
      <c r="G191" s="21">
        <f t="shared" si="49"/>
        <v>45129467.789999999</v>
      </c>
      <c r="H191" s="21">
        <v>6608540</v>
      </c>
      <c r="I191" s="21">
        <v>5746992</v>
      </c>
      <c r="J191" s="21">
        <v>6186055.79</v>
      </c>
      <c r="K191" s="21">
        <v>6535340</v>
      </c>
      <c r="L191" s="21">
        <v>6684180</v>
      </c>
      <c r="M191" s="21">
        <v>6684180</v>
      </c>
      <c r="N191" s="21">
        <v>6684180</v>
      </c>
      <c r="O191" s="69"/>
      <c r="P191" s="69" t="s">
        <v>89</v>
      </c>
      <c r="Q191" s="69"/>
      <c r="R191" s="69"/>
      <c r="S191" s="69"/>
      <c r="T191" s="69"/>
      <c r="U191" s="69"/>
      <c r="V191" s="69"/>
      <c r="W191" s="69"/>
      <c r="X191" s="69"/>
    </row>
    <row r="192" spans="1:24" ht="22.5">
      <c r="A192" s="50">
        <v>42</v>
      </c>
      <c r="B192" s="103" t="s">
        <v>134</v>
      </c>
      <c r="C192" s="50">
        <v>2020</v>
      </c>
      <c r="D192" s="42">
        <v>2026</v>
      </c>
      <c r="E192" s="48" t="s">
        <v>5</v>
      </c>
      <c r="F192" s="20" t="s">
        <v>6</v>
      </c>
      <c r="G192" s="21">
        <f t="shared" si="49"/>
        <v>31125295.34</v>
      </c>
      <c r="H192" s="21">
        <f t="shared" ref="H192:N192" si="75">H194</f>
        <v>5097922</v>
      </c>
      <c r="I192" s="21">
        <f t="shared" si="75"/>
        <v>4584398</v>
      </c>
      <c r="J192" s="21">
        <f t="shared" si="75"/>
        <v>4177925.34</v>
      </c>
      <c r="K192" s="22">
        <f t="shared" si="75"/>
        <v>3791428</v>
      </c>
      <c r="L192" s="21">
        <f t="shared" si="75"/>
        <v>5367612</v>
      </c>
      <c r="M192" s="21">
        <f t="shared" si="75"/>
        <v>4053005</v>
      </c>
      <c r="N192" s="21">
        <f t="shared" si="75"/>
        <v>4053005</v>
      </c>
      <c r="O192" s="108" t="s">
        <v>135</v>
      </c>
      <c r="P192" s="50" t="s">
        <v>102</v>
      </c>
      <c r="Q192" s="50" t="s">
        <v>1</v>
      </c>
      <c r="R192" s="50">
        <v>13</v>
      </c>
      <c r="S192" s="50">
        <v>12</v>
      </c>
      <c r="T192" s="50">
        <v>11</v>
      </c>
      <c r="U192" s="50">
        <v>10</v>
      </c>
      <c r="V192" s="50">
        <v>10</v>
      </c>
      <c r="W192" s="50">
        <v>12</v>
      </c>
      <c r="X192" s="50">
        <v>12</v>
      </c>
    </row>
    <row r="193" spans="1:24" ht="56.25">
      <c r="A193" s="51"/>
      <c r="B193" s="104"/>
      <c r="C193" s="51"/>
      <c r="D193" s="42"/>
      <c r="E193" s="48"/>
      <c r="F193" s="20" t="s">
        <v>7</v>
      </c>
      <c r="G193" s="21">
        <f t="shared" si="49"/>
        <v>0</v>
      </c>
      <c r="H193" s="21">
        <v>0</v>
      </c>
      <c r="I193" s="21">
        <v>0</v>
      </c>
      <c r="J193" s="21">
        <v>0</v>
      </c>
      <c r="K193" s="21">
        <v>0</v>
      </c>
      <c r="L193" s="21">
        <v>0</v>
      </c>
      <c r="M193" s="21">
        <v>0</v>
      </c>
      <c r="N193" s="21">
        <v>0</v>
      </c>
      <c r="O193" s="109"/>
      <c r="P193" s="51"/>
      <c r="Q193" s="51"/>
      <c r="R193" s="51"/>
      <c r="S193" s="51"/>
      <c r="T193" s="51"/>
      <c r="U193" s="51"/>
      <c r="V193" s="51"/>
      <c r="W193" s="51"/>
      <c r="X193" s="51"/>
    </row>
    <row r="194" spans="1:24" ht="33.75">
      <c r="A194" s="69"/>
      <c r="B194" s="105"/>
      <c r="C194" s="69"/>
      <c r="D194" s="42"/>
      <c r="E194" s="48"/>
      <c r="F194" s="20" t="s">
        <v>8</v>
      </c>
      <c r="G194" s="21">
        <f t="shared" si="49"/>
        <v>31125295.34</v>
      </c>
      <c r="H194" s="21">
        <v>5097922</v>
      </c>
      <c r="I194" s="21">
        <v>4584398</v>
      </c>
      <c r="J194" s="21">
        <v>4177925.34</v>
      </c>
      <c r="K194" s="22">
        <v>3791428</v>
      </c>
      <c r="L194" s="21">
        <v>5367612</v>
      </c>
      <c r="M194" s="21">
        <v>4053005</v>
      </c>
      <c r="N194" s="21">
        <v>4053005</v>
      </c>
      <c r="O194" s="110"/>
      <c r="P194" s="69"/>
      <c r="Q194" s="69"/>
      <c r="R194" s="69"/>
      <c r="S194" s="69"/>
      <c r="T194" s="69"/>
      <c r="U194" s="69"/>
      <c r="V194" s="69"/>
      <c r="W194" s="69"/>
      <c r="X194" s="69"/>
    </row>
    <row r="195" spans="1:24" ht="22.5" hidden="1">
      <c r="A195" s="50">
        <v>43</v>
      </c>
      <c r="B195" s="108" t="s">
        <v>136</v>
      </c>
      <c r="C195" s="50">
        <v>2020</v>
      </c>
      <c r="D195" s="42">
        <v>2026</v>
      </c>
      <c r="E195" s="48" t="s">
        <v>5</v>
      </c>
      <c r="F195" s="20" t="s">
        <v>6</v>
      </c>
      <c r="G195" s="21">
        <f t="shared" si="49"/>
        <v>43338015.57</v>
      </c>
      <c r="H195" s="21">
        <f t="shared" ref="H195:N195" si="76">H197</f>
        <v>6253413</v>
      </c>
      <c r="I195" s="21">
        <f t="shared" si="76"/>
        <v>5710396</v>
      </c>
      <c r="J195" s="21">
        <f t="shared" si="76"/>
        <v>5803919.5700000003</v>
      </c>
      <c r="K195" s="22">
        <f t="shared" si="76"/>
        <v>6140457</v>
      </c>
      <c r="L195" s="21">
        <f t="shared" si="76"/>
        <v>6476610</v>
      </c>
      <c r="M195" s="21">
        <f t="shared" si="76"/>
        <v>6476610</v>
      </c>
      <c r="N195" s="21">
        <f t="shared" si="76"/>
        <v>6476610</v>
      </c>
      <c r="O195" s="108" t="s">
        <v>137</v>
      </c>
      <c r="P195" s="50" t="s">
        <v>89</v>
      </c>
      <c r="Q195" s="50" t="s">
        <v>1</v>
      </c>
      <c r="R195" s="50">
        <v>70</v>
      </c>
      <c r="S195" s="50">
        <v>70</v>
      </c>
      <c r="T195" s="50">
        <v>59</v>
      </c>
      <c r="U195" s="50">
        <v>57</v>
      </c>
      <c r="V195" s="50">
        <v>57</v>
      </c>
      <c r="W195" s="50">
        <v>70</v>
      </c>
      <c r="X195" s="50">
        <v>70</v>
      </c>
    </row>
    <row r="196" spans="1:24" ht="56.25" hidden="1">
      <c r="A196" s="51"/>
      <c r="B196" s="109"/>
      <c r="C196" s="51"/>
      <c r="D196" s="42"/>
      <c r="E196" s="48"/>
      <c r="F196" s="20" t="s">
        <v>7</v>
      </c>
      <c r="G196" s="21">
        <f t="shared" si="49"/>
        <v>0</v>
      </c>
      <c r="H196" s="21">
        <v>0</v>
      </c>
      <c r="I196" s="21">
        <v>0</v>
      </c>
      <c r="J196" s="21">
        <v>0</v>
      </c>
      <c r="K196" s="21">
        <v>0</v>
      </c>
      <c r="L196" s="21">
        <v>0</v>
      </c>
      <c r="M196" s="21">
        <v>0</v>
      </c>
      <c r="N196" s="21">
        <v>0</v>
      </c>
      <c r="O196" s="109"/>
      <c r="P196" s="51"/>
      <c r="Q196" s="51"/>
      <c r="R196" s="51"/>
      <c r="S196" s="51"/>
      <c r="T196" s="51"/>
      <c r="U196" s="51"/>
      <c r="V196" s="51"/>
      <c r="W196" s="51"/>
      <c r="X196" s="51"/>
    </row>
    <row r="197" spans="1:24" ht="33.75" hidden="1">
      <c r="A197" s="69"/>
      <c r="B197" s="110"/>
      <c r="C197" s="69"/>
      <c r="D197" s="42"/>
      <c r="E197" s="48"/>
      <c r="F197" s="20" t="s">
        <v>8</v>
      </c>
      <c r="G197" s="21">
        <f t="shared" si="49"/>
        <v>43338015.57</v>
      </c>
      <c r="H197" s="21">
        <v>6253413</v>
      </c>
      <c r="I197" s="21">
        <v>5710396</v>
      </c>
      <c r="J197" s="21">
        <v>5803919.5700000003</v>
      </c>
      <c r="K197" s="22">
        <v>6140457</v>
      </c>
      <c r="L197" s="21">
        <v>6476610</v>
      </c>
      <c r="M197" s="21">
        <v>6476610</v>
      </c>
      <c r="N197" s="21">
        <v>6476610</v>
      </c>
      <c r="O197" s="110"/>
      <c r="P197" s="69"/>
      <c r="Q197" s="69"/>
      <c r="R197" s="69"/>
      <c r="S197" s="69"/>
      <c r="T197" s="69"/>
      <c r="U197" s="69"/>
      <c r="V197" s="69"/>
      <c r="W197" s="69"/>
      <c r="X197" s="69"/>
    </row>
    <row r="198" spans="1:24" ht="22.5">
      <c r="A198" s="50">
        <v>44</v>
      </c>
      <c r="B198" s="108" t="s">
        <v>138</v>
      </c>
      <c r="C198" s="50">
        <v>2020</v>
      </c>
      <c r="D198" s="42">
        <v>2026</v>
      </c>
      <c r="E198" s="48" t="s">
        <v>5</v>
      </c>
      <c r="F198" s="20" t="s">
        <v>6</v>
      </c>
      <c r="G198" s="21">
        <f t="shared" si="49"/>
        <v>16930616</v>
      </c>
      <c r="H198" s="21">
        <f t="shared" ref="H198:N198" si="77">H200</f>
        <v>1333715</v>
      </c>
      <c r="I198" s="21">
        <f t="shared" si="77"/>
        <v>1448599</v>
      </c>
      <c r="J198" s="21">
        <f t="shared" si="77"/>
        <v>1537702</v>
      </c>
      <c r="K198" s="22">
        <f t="shared" si="77"/>
        <v>3033789</v>
      </c>
      <c r="L198" s="21">
        <f t="shared" si="77"/>
        <v>3307213</v>
      </c>
      <c r="M198" s="21">
        <f t="shared" si="77"/>
        <v>3134799</v>
      </c>
      <c r="N198" s="21">
        <f t="shared" si="77"/>
        <v>3134799</v>
      </c>
      <c r="O198" s="108" t="s">
        <v>139</v>
      </c>
      <c r="P198" s="50" t="s">
        <v>11</v>
      </c>
      <c r="Q198" s="50" t="s">
        <v>1</v>
      </c>
      <c r="R198" s="50">
        <v>72</v>
      </c>
      <c r="S198" s="50">
        <v>72</v>
      </c>
      <c r="T198" s="50">
        <v>100</v>
      </c>
      <c r="U198" s="50">
        <v>100</v>
      </c>
      <c r="V198" s="50">
        <v>100</v>
      </c>
      <c r="W198" s="50">
        <v>100</v>
      </c>
      <c r="X198" s="50">
        <v>100</v>
      </c>
    </row>
    <row r="199" spans="1:24" ht="56.25">
      <c r="A199" s="51"/>
      <c r="B199" s="109"/>
      <c r="C199" s="51"/>
      <c r="D199" s="42"/>
      <c r="E199" s="48"/>
      <c r="F199" s="20" t="s">
        <v>7</v>
      </c>
      <c r="G199" s="21">
        <f t="shared" si="49"/>
        <v>0</v>
      </c>
      <c r="H199" s="21">
        <v>0</v>
      </c>
      <c r="I199" s="21">
        <v>0</v>
      </c>
      <c r="J199" s="21">
        <v>0</v>
      </c>
      <c r="K199" s="21">
        <v>0</v>
      </c>
      <c r="L199" s="21">
        <v>0</v>
      </c>
      <c r="M199" s="21">
        <v>0</v>
      </c>
      <c r="N199" s="21">
        <v>0</v>
      </c>
      <c r="O199" s="109"/>
      <c r="P199" s="51"/>
      <c r="Q199" s="51"/>
      <c r="R199" s="51"/>
      <c r="S199" s="51"/>
      <c r="T199" s="51"/>
      <c r="U199" s="51"/>
      <c r="V199" s="51"/>
      <c r="W199" s="51"/>
      <c r="X199" s="51"/>
    </row>
    <row r="200" spans="1:24" ht="33.75">
      <c r="A200" s="69"/>
      <c r="B200" s="110"/>
      <c r="C200" s="69"/>
      <c r="D200" s="42"/>
      <c r="E200" s="48"/>
      <c r="F200" s="20" t="s">
        <v>8</v>
      </c>
      <c r="G200" s="21">
        <f t="shared" si="49"/>
        <v>16930616</v>
      </c>
      <c r="H200" s="21">
        <v>1333715</v>
      </c>
      <c r="I200" s="21">
        <v>1448599</v>
      </c>
      <c r="J200" s="21">
        <v>1537702</v>
      </c>
      <c r="K200" s="22">
        <v>3033789</v>
      </c>
      <c r="L200" s="21">
        <v>3307213</v>
      </c>
      <c r="M200" s="21">
        <v>3134799</v>
      </c>
      <c r="N200" s="21">
        <v>3134799</v>
      </c>
      <c r="O200" s="110"/>
      <c r="P200" s="69"/>
      <c r="Q200" s="69"/>
      <c r="R200" s="69"/>
      <c r="S200" s="69"/>
      <c r="T200" s="69"/>
      <c r="U200" s="69"/>
      <c r="V200" s="69"/>
      <c r="W200" s="69"/>
      <c r="X200" s="69"/>
    </row>
    <row r="201" spans="1:24" ht="22.5" hidden="1">
      <c r="A201" s="50">
        <v>45</v>
      </c>
      <c r="B201" s="107" t="s">
        <v>140</v>
      </c>
      <c r="C201" s="50" t="s">
        <v>1</v>
      </c>
      <c r="D201" s="50" t="s">
        <v>1</v>
      </c>
      <c r="E201" s="103" t="s">
        <v>5</v>
      </c>
      <c r="F201" s="20" t="s">
        <v>6</v>
      </c>
      <c r="G201" s="21">
        <f t="shared" si="49"/>
        <v>1856636.12</v>
      </c>
      <c r="H201" s="21">
        <f>H202+H203</f>
        <v>1856636.12</v>
      </c>
      <c r="I201" s="21">
        <f t="shared" ref="I201:N201" si="78">I202+I203</f>
        <v>0</v>
      </c>
      <c r="J201" s="21">
        <f t="shared" si="78"/>
        <v>0</v>
      </c>
      <c r="K201" s="21">
        <f t="shared" si="78"/>
        <v>0</v>
      </c>
      <c r="L201" s="21">
        <f t="shared" si="78"/>
        <v>0</v>
      </c>
      <c r="M201" s="21">
        <f t="shared" si="78"/>
        <v>0</v>
      </c>
      <c r="N201" s="21">
        <f t="shared" si="78"/>
        <v>0</v>
      </c>
      <c r="O201" s="50" t="s">
        <v>1</v>
      </c>
      <c r="P201" s="50" t="s">
        <v>1</v>
      </c>
      <c r="Q201" s="50" t="s">
        <v>1</v>
      </c>
      <c r="R201" s="50" t="s">
        <v>1</v>
      </c>
      <c r="S201" s="50" t="s">
        <v>1</v>
      </c>
      <c r="T201" s="50" t="s">
        <v>1</v>
      </c>
      <c r="U201" s="50" t="s">
        <v>1</v>
      </c>
      <c r="V201" s="50" t="s">
        <v>1</v>
      </c>
      <c r="W201" s="50" t="s">
        <v>1</v>
      </c>
      <c r="X201" s="50" t="s">
        <v>1</v>
      </c>
    </row>
    <row r="202" spans="1:24" ht="56.25" hidden="1">
      <c r="A202" s="51"/>
      <c r="B202" s="106"/>
      <c r="C202" s="51"/>
      <c r="D202" s="51"/>
      <c r="E202" s="104"/>
      <c r="F202" s="20" t="s">
        <v>12</v>
      </c>
      <c r="G202" s="21">
        <f t="shared" si="49"/>
        <v>18566.36</v>
      </c>
      <c r="H202" s="21">
        <f>H205+H208+H211</f>
        <v>18566.36</v>
      </c>
      <c r="I202" s="21">
        <v>0</v>
      </c>
      <c r="J202" s="21">
        <v>0</v>
      </c>
      <c r="K202" s="21">
        <v>0</v>
      </c>
      <c r="L202" s="21">
        <v>0</v>
      </c>
      <c r="M202" s="21">
        <v>0</v>
      </c>
      <c r="N202" s="21">
        <v>0</v>
      </c>
      <c r="O202" s="51"/>
      <c r="P202" s="51"/>
      <c r="Q202" s="51"/>
      <c r="R202" s="51"/>
      <c r="S202" s="51"/>
      <c r="T202" s="51"/>
      <c r="U202" s="51"/>
      <c r="V202" s="51"/>
      <c r="W202" s="51"/>
      <c r="X202" s="51"/>
    </row>
    <row r="203" spans="1:24" ht="33.75" hidden="1">
      <c r="A203" s="69"/>
      <c r="B203" s="106"/>
      <c r="C203" s="69"/>
      <c r="D203" s="69"/>
      <c r="E203" s="105"/>
      <c r="F203" s="20" t="s">
        <v>8</v>
      </c>
      <c r="G203" s="21">
        <f t="shared" si="49"/>
        <v>1838069.76</v>
      </c>
      <c r="H203" s="21">
        <f>H206+H209+H212</f>
        <v>1838069.76</v>
      </c>
      <c r="I203" s="21">
        <v>0</v>
      </c>
      <c r="J203" s="21">
        <v>0</v>
      </c>
      <c r="K203" s="21">
        <v>0</v>
      </c>
      <c r="L203" s="21">
        <v>0</v>
      </c>
      <c r="M203" s="21">
        <v>0</v>
      </c>
      <c r="N203" s="21">
        <v>0</v>
      </c>
      <c r="O203" s="69"/>
      <c r="P203" s="69"/>
      <c r="Q203" s="69"/>
      <c r="R203" s="69"/>
      <c r="S203" s="69"/>
      <c r="T203" s="69"/>
      <c r="U203" s="69"/>
      <c r="V203" s="69"/>
      <c r="W203" s="69"/>
      <c r="X203" s="69"/>
    </row>
    <row r="204" spans="1:24" ht="22.5" hidden="1">
      <c r="A204" s="50">
        <v>46</v>
      </c>
      <c r="B204" s="106" t="s">
        <v>141</v>
      </c>
      <c r="C204" s="50">
        <v>2020</v>
      </c>
      <c r="D204" s="42">
        <v>2026</v>
      </c>
      <c r="E204" s="48" t="s">
        <v>115</v>
      </c>
      <c r="F204" s="20" t="s">
        <v>6</v>
      </c>
      <c r="G204" s="21">
        <f t="shared" si="49"/>
        <v>0</v>
      </c>
      <c r="H204" s="21">
        <f>H205+H206</f>
        <v>0</v>
      </c>
      <c r="I204" s="21">
        <f t="shared" ref="I204:N204" si="79">I205+I206</f>
        <v>0</v>
      </c>
      <c r="J204" s="21">
        <f t="shared" si="79"/>
        <v>0</v>
      </c>
      <c r="K204" s="21">
        <f t="shared" si="79"/>
        <v>0</v>
      </c>
      <c r="L204" s="21">
        <f t="shared" si="79"/>
        <v>0</v>
      </c>
      <c r="M204" s="21">
        <f t="shared" si="79"/>
        <v>0</v>
      </c>
      <c r="N204" s="21">
        <f t="shared" si="79"/>
        <v>0</v>
      </c>
      <c r="O204" s="50" t="s">
        <v>1</v>
      </c>
      <c r="P204" s="50" t="s">
        <v>1</v>
      </c>
      <c r="Q204" s="50" t="s">
        <v>1</v>
      </c>
      <c r="R204" s="50" t="s">
        <v>1</v>
      </c>
      <c r="S204" s="50" t="s">
        <v>1</v>
      </c>
      <c r="T204" s="50" t="s">
        <v>1</v>
      </c>
      <c r="U204" s="50" t="s">
        <v>1</v>
      </c>
      <c r="V204" s="50" t="s">
        <v>1</v>
      </c>
      <c r="W204" s="50" t="s">
        <v>1</v>
      </c>
      <c r="X204" s="50" t="s">
        <v>1</v>
      </c>
    </row>
    <row r="205" spans="1:24" ht="56.25" hidden="1">
      <c r="A205" s="51"/>
      <c r="B205" s="106"/>
      <c r="C205" s="51"/>
      <c r="D205" s="42"/>
      <c r="E205" s="48"/>
      <c r="F205" s="20" t="s">
        <v>12</v>
      </c>
      <c r="G205" s="21">
        <f t="shared" si="49"/>
        <v>0</v>
      </c>
      <c r="H205" s="21">
        <v>0</v>
      </c>
      <c r="I205" s="21">
        <v>0</v>
      </c>
      <c r="J205" s="21">
        <v>0</v>
      </c>
      <c r="K205" s="21">
        <v>0</v>
      </c>
      <c r="L205" s="21">
        <v>0</v>
      </c>
      <c r="M205" s="21">
        <v>0</v>
      </c>
      <c r="N205" s="21">
        <v>0</v>
      </c>
      <c r="O205" s="51"/>
      <c r="P205" s="51"/>
      <c r="Q205" s="51"/>
      <c r="R205" s="51"/>
      <c r="S205" s="51"/>
      <c r="T205" s="51"/>
      <c r="U205" s="51"/>
      <c r="V205" s="51"/>
      <c r="W205" s="51"/>
      <c r="X205" s="51"/>
    </row>
    <row r="206" spans="1:24" ht="33.75" hidden="1">
      <c r="A206" s="69"/>
      <c r="B206" s="106"/>
      <c r="C206" s="69"/>
      <c r="D206" s="42"/>
      <c r="E206" s="48"/>
      <c r="F206" s="20" t="s">
        <v>8</v>
      </c>
      <c r="G206" s="21">
        <f t="shared" si="49"/>
        <v>0</v>
      </c>
      <c r="H206" s="21">
        <v>0</v>
      </c>
      <c r="I206" s="21">
        <v>0</v>
      </c>
      <c r="J206" s="21">
        <v>0</v>
      </c>
      <c r="K206" s="21">
        <v>0</v>
      </c>
      <c r="L206" s="21">
        <v>0</v>
      </c>
      <c r="M206" s="21">
        <v>0</v>
      </c>
      <c r="N206" s="21">
        <v>0</v>
      </c>
      <c r="O206" s="69"/>
      <c r="P206" s="69"/>
      <c r="Q206" s="69"/>
      <c r="R206" s="69"/>
      <c r="S206" s="69"/>
      <c r="T206" s="69"/>
      <c r="U206" s="69"/>
      <c r="V206" s="69"/>
      <c r="W206" s="69"/>
      <c r="X206" s="69"/>
    </row>
    <row r="207" spans="1:24" ht="22.5" hidden="1">
      <c r="A207" s="50" t="s">
        <v>142</v>
      </c>
      <c r="B207" s="106" t="s">
        <v>143</v>
      </c>
      <c r="C207" s="50">
        <v>2020</v>
      </c>
      <c r="D207" s="42">
        <v>2026</v>
      </c>
      <c r="E207" s="48" t="s">
        <v>115</v>
      </c>
      <c r="F207" s="20" t="s">
        <v>6</v>
      </c>
      <c r="G207" s="21">
        <f t="shared" si="49"/>
        <v>928318.06</v>
      </c>
      <c r="H207" s="21">
        <f>H208+H209</f>
        <v>928318.06</v>
      </c>
      <c r="I207" s="21">
        <f t="shared" ref="I207:N207" si="80">I208+I209</f>
        <v>0</v>
      </c>
      <c r="J207" s="21">
        <f t="shared" si="80"/>
        <v>0</v>
      </c>
      <c r="K207" s="21">
        <f t="shared" si="80"/>
        <v>0</v>
      </c>
      <c r="L207" s="21">
        <f t="shared" si="80"/>
        <v>0</v>
      </c>
      <c r="M207" s="21">
        <f t="shared" si="80"/>
        <v>0</v>
      </c>
      <c r="N207" s="21">
        <f t="shared" si="80"/>
        <v>0</v>
      </c>
      <c r="O207" s="100" t="s">
        <v>144</v>
      </c>
      <c r="P207" s="50" t="s">
        <v>11</v>
      </c>
      <c r="Q207" s="50" t="s">
        <v>1</v>
      </c>
      <c r="R207" s="50">
        <v>22.9</v>
      </c>
      <c r="S207" s="50">
        <v>0</v>
      </c>
      <c r="T207" s="50">
        <v>0</v>
      </c>
      <c r="U207" s="50">
        <v>0</v>
      </c>
      <c r="V207" s="50">
        <v>0</v>
      </c>
      <c r="W207" s="50">
        <v>0</v>
      </c>
      <c r="X207" s="50">
        <v>0</v>
      </c>
    </row>
    <row r="208" spans="1:24" ht="56.25" hidden="1">
      <c r="A208" s="51"/>
      <c r="B208" s="106"/>
      <c r="C208" s="51"/>
      <c r="D208" s="42"/>
      <c r="E208" s="48"/>
      <c r="F208" s="20" t="s">
        <v>12</v>
      </c>
      <c r="G208" s="21">
        <f t="shared" si="49"/>
        <v>9283.18</v>
      </c>
      <c r="H208" s="21">
        <v>9283.18</v>
      </c>
      <c r="I208" s="21">
        <v>0</v>
      </c>
      <c r="J208" s="21">
        <v>0</v>
      </c>
      <c r="K208" s="21">
        <v>0</v>
      </c>
      <c r="L208" s="21">
        <v>0</v>
      </c>
      <c r="M208" s="21">
        <v>0</v>
      </c>
      <c r="N208" s="21">
        <v>0</v>
      </c>
      <c r="O208" s="101"/>
      <c r="P208" s="51"/>
      <c r="Q208" s="51"/>
      <c r="R208" s="51"/>
      <c r="S208" s="51"/>
      <c r="T208" s="51"/>
      <c r="U208" s="51"/>
      <c r="V208" s="51"/>
      <c r="W208" s="51"/>
      <c r="X208" s="51"/>
    </row>
    <row r="209" spans="1:24" ht="33.75" hidden="1">
      <c r="A209" s="69"/>
      <c r="B209" s="106"/>
      <c r="C209" s="69"/>
      <c r="D209" s="42"/>
      <c r="E209" s="48"/>
      <c r="F209" s="20" t="s">
        <v>8</v>
      </c>
      <c r="G209" s="21">
        <f t="shared" si="49"/>
        <v>919034.88</v>
      </c>
      <c r="H209" s="21">
        <v>919034.88</v>
      </c>
      <c r="I209" s="21">
        <v>0</v>
      </c>
      <c r="J209" s="21">
        <v>0</v>
      </c>
      <c r="K209" s="21">
        <v>0</v>
      </c>
      <c r="L209" s="21">
        <v>0</v>
      </c>
      <c r="M209" s="21">
        <v>0</v>
      </c>
      <c r="N209" s="21">
        <v>0</v>
      </c>
      <c r="O209" s="102"/>
      <c r="P209" s="69"/>
      <c r="Q209" s="69"/>
      <c r="R209" s="69"/>
      <c r="S209" s="69"/>
      <c r="T209" s="69"/>
      <c r="U209" s="69"/>
      <c r="V209" s="69"/>
      <c r="W209" s="69"/>
      <c r="X209" s="69"/>
    </row>
    <row r="210" spans="1:24" ht="22.5" hidden="1">
      <c r="A210" s="50" t="s">
        <v>145</v>
      </c>
      <c r="B210" s="106" t="s">
        <v>146</v>
      </c>
      <c r="C210" s="50">
        <v>2020</v>
      </c>
      <c r="D210" s="42">
        <v>2026</v>
      </c>
      <c r="E210" s="48" t="s">
        <v>115</v>
      </c>
      <c r="F210" s="20" t="s">
        <v>6</v>
      </c>
      <c r="G210" s="21">
        <f t="shared" si="49"/>
        <v>928318.06</v>
      </c>
      <c r="H210" s="21">
        <f>H211+H212</f>
        <v>928318.06</v>
      </c>
      <c r="I210" s="21">
        <f t="shared" ref="I210:N210" si="81">I211+I212</f>
        <v>0</v>
      </c>
      <c r="J210" s="21">
        <f t="shared" si="81"/>
        <v>0</v>
      </c>
      <c r="K210" s="21">
        <f t="shared" si="81"/>
        <v>0</v>
      </c>
      <c r="L210" s="21">
        <f t="shared" si="81"/>
        <v>0</v>
      </c>
      <c r="M210" s="21">
        <f t="shared" si="81"/>
        <v>0</v>
      </c>
      <c r="N210" s="21">
        <f t="shared" si="81"/>
        <v>0</v>
      </c>
      <c r="O210" s="100" t="s">
        <v>147</v>
      </c>
      <c r="P210" s="50" t="s">
        <v>11</v>
      </c>
      <c r="Q210" s="50" t="s">
        <v>1</v>
      </c>
      <c r="R210" s="50">
        <v>100</v>
      </c>
      <c r="S210" s="50">
        <v>0</v>
      </c>
      <c r="T210" s="50">
        <v>0</v>
      </c>
      <c r="U210" s="50">
        <v>0</v>
      </c>
      <c r="V210" s="50">
        <v>0</v>
      </c>
      <c r="W210" s="50">
        <v>0</v>
      </c>
      <c r="X210" s="50">
        <v>0</v>
      </c>
    </row>
    <row r="211" spans="1:24" ht="56.25" hidden="1">
      <c r="A211" s="51"/>
      <c r="B211" s="106"/>
      <c r="C211" s="51"/>
      <c r="D211" s="42"/>
      <c r="E211" s="48"/>
      <c r="F211" s="20" t="s">
        <v>12</v>
      </c>
      <c r="G211" s="21">
        <f t="shared" si="49"/>
        <v>9283.18</v>
      </c>
      <c r="H211" s="21">
        <v>9283.18</v>
      </c>
      <c r="I211" s="21">
        <v>0</v>
      </c>
      <c r="J211" s="21">
        <v>0</v>
      </c>
      <c r="K211" s="21">
        <v>0</v>
      </c>
      <c r="L211" s="21">
        <v>0</v>
      </c>
      <c r="M211" s="21">
        <v>0</v>
      </c>
      <c r="N211" s="21">
        <v>0</v>
      </c>
      <c r="O211" s="101"/>
      <c r="P211" s="51"/>
      <c r="Q211" s="51"/>
      <c r="R211" s="51"/>
      <c r="S211" s="51"/>
      <c r="T211" s="51"/>
      <c r="U211" s="51"/>
      <c r="V211" s="51"/>
      <c r="W211" s="51"/>
      <c r="X211" s="51"/>
    </row>
    <row r="212" spans="1:24" ht="33.75" hidden="1">
      <c r="A212" s="69"/>
      <c r="B212" s="106"/>
      <c r="C212" s="69"/>
      <c r="D212" s="42"/>
      <c r="E212" s="48"/>
      <c r="F212" s="20" t="s">
        <v>8</v>
      </c>
      <c r="G212" s="21">
        <f t="shared" si="49"/>
        <v>919034.88</v>
      </c>
      <c r="H212" s="21">
        <v>919034.88</v>
      </c>
      <c r="I212" s="21">
        <v>0</v>
      </c>
      <c r="J212" s="21">
        <v>0</v>
      </c>
      <c r="K212" s="21">
        <v>0</v>
      </c>
      <c r="L212" s="21">
        <v>0</v>
      </c>
      <c r="M212" s="21">
        <v>0</v>
      </c>
      <c r="N212" s="21">
        <v>0</v>
      </c>
      <c r="O212" s="102"/>
      <c r="P212" s="69"/>
      <c r="Q212" s="69"/>
      <c r="R212" s="69"/>
      <c r="S212" s="69"/>
      <c r="T212" s="69"/>
      <c r="U212" s="69"/>
      <c r="V212" s="69"/>
      <c r="W212" s="69"/>
      <c r="X212" s="69"/>
    </row>
    <row r="213" spans="1:24" ht="22.5">
      <c r="A213" s="50" t="s">
        <v>148</v>
      </c>
      <c r="B213" s="107" t="s">
        <v>149</v>
      </c>
      <c r="C213" s="50" t="s">
        <v>1</v>
      </c>
      <c r="D213" s="50" t="s">
        <v>1</v>
      </c>
      <c r="E213" s="103" t="s">
        <v>5</v>
      </c>
      <c r="F213" s="20" t="s">
        <v>6</v>
      </c>
      <c r="G213" s="21">
        <f t="shared" si="49"/>
        <v>91412661.629999995</v>
      </c>
      <c r="H213" s="21">
        <f>H214+H215</f>
        <v>4714030</v>
      </c>
      <c r="I213" s="21">
        <f t="shared" ref="I213:N213" si="82">I214+I215</f>
        <v>10943349.949999999</v>
      </c>
      <c r="J213" s="21">
        <f t="shared" si="82"/>
        <v>14804092.630000001</v>
      </c>
      <c r="K213" s="21">
        <f t="shared" si="82"/>
        <v>14586926.57</v>
      </c>
      <c r="L213" s="21">
        <f t="shared" si="82"/>
        <v>15630075</v>
      </c>
      <c r="M213" s="21">
        <f t="shared" si="82"/>
        <v>15620239.989999998</v>
      </c>
      <c r="N213" s="21">
        <f t="shared" si="82"/>
        <v>15113947.489999998</v>
      </c>
      <c r="O213" s="50" t="s">
        <v>1</v>
      </c>
      <c r="P213" s="50" t="s">
        <v>1</v>
      </c>
      <c r="Q213" s="50" t="s">
        <v>1</v>
      </c>
      <c r="R213" s="50" t="s">
        <v>1</v>
      </c>
      <c r="S213" s="50" t="s">
        <v>1</v>
      </c>
      <c r="T213" s="50" t="s">
        <v>1</v>
      </c>
      <c r="U213" s="50" t="s">
        <v>1</v>
      </c>
      <c r="V213" s="50" t="s">
        <v>1</v>
      </c>
      <c r="W213" s="50" t="s">
        <v>1</v>
      </c>
      <c r="X213" s="50" t="s">
        <v>1</v>
      </c>
    </row>
    <row r="214" spans="1:24" ht="56.25">
      <c r="A214" s="51"/>
      <c r="B214" s="106"/>
      <c r="C214" s="51"/>
      <c r="D214" s="51"/>
      <c r="E214" s="104"/>
      <c r="F214" s="20" t="s">
        <v>12</v>
      </c>
      <c r="G214" s="21">
        <f t="shared" si="49"/>
        <v>4925945.8600000003</v>
      </c>
      <c r="H214" s="21">
        <f>H217+H220</f>
        <v>235701.5</v>
      </c>
      <c r="I214" s="21">
        <f t="shared" ref="I214:N215" si="83">I217+I220</f>
        <v>547167.5</v>
      </c>
      <c r="J214" s="21">
        <f t="shared" si="83"/>
        <v>740204.63</v>
      </c>
      <c r="K214" s="21">
        <f t="shared" si="83"/>
        <v>729346.33</v>
      </c>
      <c r="L214" s="21">
        <f t="shared" si="83"/>
        <v>811899</v>
      </c>
      <c r="M214" s="21">
        <f t="shared" si="83"/>
        <v>930813.45</v>
      </c>
      <c r="N214" s="21">
        <f t="shared" si="83"/>
        <v>930813.45</v>
      </c>
      <c r="O214" s="51"/>
      <c r="P214" s="51"/>
      <c r="Q214" s="51"/>
      <c r="R214" s="51"/>
      <c r="S214" s="51"/>
      <c r="T214" s="51"/>
      <c r="U214" s="51"/>
      <c r="V214" s="51"/>
      <c r="W214" s="51"/>
      <c r="X214" s="51"/>
    </row>
    <row r="215" spans="1:24" ht="33.75">
      <c r="A215" s="69"/>
      <c r="B215" s="106"/>
      <c r="C215" s="69"/>
      <c r="D215" s="69"/>
      <c r="E215" s="105"/>
      <c r="F215" s="20" t="s">
        <v>8</v>
      </c>
      <c r="G215" s="21">
        <f t="shared" si="49"/>
        <v>86486715.769999981</v>
      </c>
      <c r="H215" s="21">
        <f>H218+H221</f>
        <v>4478328.5</v>
      </c>
      <c r="I215" s="21">
        <f t="shared" si="83"/>
        <v>10396182.449999999</v>
      </c>
      <c r="J215" s="21">
        <f t="shared" si="83"/>
        <v>14063888</v>
      </c>
      <c r="K215" s="21">
        <f t="shared" si="83"/>
        <v>13857580.24</v>
      </c>
      <c r="L215" s="21">
        <f t="shared" si="83"/>
        <v>14818176</v>
      </c>
      <c r="M215" s="21">
        <f t="shared" si="83"/>
        <v>14689426.539999999</v>
      </c>
      <c r="N215" s="21">
        <f t="shared" si="83"/>
        <v>14183134.039999999</v>
      </c>
      <c r="O215" s="69"/>
      <c r="P215" s="69"/>
      <c r="Q215" s="69"/>
      <c r="R215" s="69"/>
      <c r="S215" s="69"/>
      <c r="T215" s="69"/>
      <c r="U215" s="69"/>
      <c r="V215" s="69"/>
      <c r="W215" s="69"/>
      <c r="X215" s="69"/>
    </row>
    <row r="216" spans="1:24" ht="22.5" hidden="1">
      <c r="A216" s="50" t="s">
        <v>150</v>
      </c>
      <c r="B216" s="106" t="s">
        <v>151</v>
      </c>
      <c r="C216" s="50">
        <v>2020</v>
      </c>
      <c r="D216" s="42">
        <v>2026</v>
      </c>
      <c r="E216" s="48" t="s">
        <v>115</v>
      </c>
      <c r="F216" s="20" t="s">
        <v>6</v>
      </c>
      <c r="G216" s="21">
        <f t="shared" si="49"/>
        <v>45048399.149999999</v>
      </c>
      <c r="H216" s="21">
        <f>H217+H218</f>
        <v>4714030</v>
      </c>
      <c r="I216" s="21">
        <f t="shared" ref="I216:N216" si="84">I217+I218</f>
        <v>10943349.949999999</v>
      </c>
      <c r="J216" s="21">
        <f t="shared" si="84"/>
        <v>14804092.630000001</v>
      </c>
      <c r="K216" s="21">
        <f t="shared" si="84"/>
        <v>14586926.57</v>
      </c>
      <c r="L216" s="21">
        <f t="shared" si="84"/>
        <v>0</v>
      </c>
      <c r="M216" s="21">
        <f t="shared" si="84"/>
        <v>0</v>
      </c>
      <c r="N216" s="21">
        <f t="shared" si="84"/>
        <v>0</v>
      </c>
      <c r="O216" s="100" t="s">
        <v>152</v>
      </c>
      <c r="P216" s="50" t="s">
        <v>117</v>
      </c>
      <c r="Q216" s="50" t="s">
        <v>1</v>
      </c>
      <c r="R216" s="50">
        <v>100</v>
      </c>
      <c r="S216" s="50">
        <v>100</v>
      </c>
      <c r="T216" s="50">
        <v>100</v>
      </c>
      <c r="U216" s="50">
        <v>100</v>
      </c>
      <c r="V216" s="50">
        <v>100</v>
      </c>
      <c r="W216" s="50">
        <v>0</v>
      </c>
      <c r="X216" s="50">
        <v>0</v>
      </c>
    </row>
    <row r="217" spans="1:24" ht="56.25" hidden="1">
      <c r="A217" s="51"/>
      <c r="B217" s="106"/>
      <c r="C217" s="51"/>
      <c r="D217" s="42"/>
      <c r="E217" s="48"/>
      <c r="F217" s="20" t="s">
        <v>12</v>
      </c>
      <c r="G217" s="21">
        <f t="shared" si="49"/>
        <v>2252419.96</v>
      </c>
      <c r="H217" s="21">
        <v>235701.5</v>
      </c>
      <c r="I217" s="21">
        <v>547167.5</v>
      </c>
      <c r="J217" s="21">
        <v>740204.63</v>
      </c>
      <c r="K217" s="21">
        <v>729346.33</v>
      </c>
      <c r="L217" s="21">
        <v>0</v>
      </c>
      <c r="M217" s="21">
        <v>0</v>
      </c>
      <c r="N217" s="21">
        <v>0</v>
      </c>
      <c r="O217" s="101"/>
      <c r="P217" s="51"/>
      <c r="Q217" s="51"/>
      <c r="R217" s="51"/>
      <c r="S217" s="51"/>
      <c r="T217" s="51"/>
      <c r="U217" s="51"/>
      <c r="V217" s="51"/>
      <c r="W217" s="51"/>
      <c r="X217" s="51"/>
    </row>
    <row r="218" spans="1:24" ht="33.75" hidden="1">
      <c r="A218" s="69"/>
      <c r="B218" s="106"/>
      <c r="C218" s="69"/>
      <c r="D218" s="42"/>
      <c r="E218" s="48"/>
      <c r="F218" s="20" t="s">
        <v>8</v>
      </c>
      <c r="G218" s="21">
        <f t="shared" si="49"/>
        <v>42795979.189999998</v>
      </c>
      <c r="H218" s="21">
        <v>4478328.5</v>
      </c>
      <c r="I218" s="21">
        <v>10396182.449999999</v>
      </c>
      <c r="J218" s="21">
        <v>14063888</v>
      </c>
      <c r="K218" s="21">
        <v>13857580.24</v>
      </c>
      <c r="L218" s="21">
        <v>0</v>
      </c>
      <c r="M218" s="21">
        <v>0</v>
      </c>
      <c r="N218" s="21">
        <v>0</v>
      </c>
      <c r="O218" s="102"/>
      <c r="P218" s="69"/>
      <c r="Q218" s="69"/>
      <c r="R218" s="69"/>
      <c r="S218" s="69"/>
      <c r="T218" s="69"/>
      <c r="U218" s="69"/>
      <c r="V218" s="69"/>
      <c r="W218" s="69"/>
      <c r="X218" s="69"/>
    </row>
    <row r="219" spans="1:24" ht="22.5">
      <c r="A219" s="50" t="s">
        <v>153</v>
      </c>
      <c r="B219" s="100" t="s">
        <v>154</v>
      </c>
      <c r="C219" s="50">
        <v>2020</v>
      </c>
      <c r="D219" s="50">
        <v>2026</v>
      </c>
      <c r="E219" s="103" t="s">
        <v>115</v>
      </c>
      <c r="F219" s="20" t="s">
        <v>6</v>
      </c>
      <c r="G219" s="21">
        <f t="shared" si="49"/>
        <v>46364262.479999997</v>
      </c>
      <c r="H219" s="21">
        <f>H220+H221</f>
        <v>0</v>
      </c>
      <c r="I219" s="21">
        <f t="shared" ref="I219:N219" si="85">I220+I221</f>
        <v>0</v>
      </c>
      <c r="J219" s="21">
        <f t="shared" si="85"/>
        <v>0</v>
      </c>
      <c r="K219" s="21">
        <f t="shared" si="85"/>
        <v>0</v>
      </c>
      <c r="L219" s="21">
        <f t="shared" si="85"/>
        <v>15630075</v>
      </c>
      <c r="M219" s="21">
        <f t="shared" si="85"/>
        <v>15620239.989999998</v>
      </c>
      <c r="N219" s="21">
        <f t="shared" si="85"/>
        <v>15113947.489999998</v>
      </c>
      <c r="O219" s="100" t="s">
        <v>155</v>
      </c>
      <c r="P219" s="50" t="s">
        <v>156</v>
      </c>
      <c r="Q219" s="50" t="s">
        <v>1</v>
      </c>
      <c r="R219" s="50" t="s">
        <v>1</v>
      </c>
      <c r="S219" s="50" t="s">
        <v>1</v>
      </c>
      <c r="T219" s="50" t="s">
        <v>1</v>
      </c>
      <c r="U219" s="50" t="s">
        <v>1</v>
      </c>
      <c r="V219" s="50">
        <v>100</v>
      </c>
      <c r="W219" s="50">
        <v>100</v>
      </c>
      <c r="X219" s="50">
        <v>100</v>
      </c>
    </row>
    <row r="220" spans="1:24" ht="56.25">
      <c r="A220" s="51"/>
      <c r="B220" s="101"/>
      <c r="C220" s="51"/>
      <c r="D220" s="51"/>
      <c r="E220" s="104"/>
      <c r="F220" s="20" t="s">
        <v>12</v>
      </c>
      <c r="G220" s="21">
        <f t="shared" si="49"/>
        <v>2673525.9</v>
      </c>
      <c r="H220" s="21">
        <v>0</v>
      </c>
      <c r="I220" s="21">
        <v>0</v>
      </c>
      <c r="J220" s="21">
        <v>0</v>
      </c>
      <c r="K220" s="21">
        <v>0</v>
      </c>
      <c r="L220" s="21">
        <v>811899</v>
      </c>
      <c r="M220" s="21">
        <v>930813.45</v>
      </c>
      <c r="N220" s="21">
        <v>930813.45</v>
      </c>
      <c r="O220" s="101"/>
      <c r="P220" s="51"/>
      <c r="Q220" s="51"/>
      <c r="R220" s="51"/>
      <c r="S220" s="51"/>
      <c r="T220" s="51"/>
      <c r="U220" s="51"/>
      <c r="V220" s="51"/>
      <c r="W220" s="51"/>
      <c r="X220" s="51"/>
    </row>
    <row r="221" spans="1:24" ht="33.75">
      <c r="A221" s="69"/>
      <c r="B221" s="102"/>
      <c r="C221" s="69"/>
      <c r="D221" s="69"/>
      <c r="E221" s="105"/>
      <c r="F221" s="20" t="s">
        <v>8</v>
      </c>
      <c r="G221" s="21">
        <f t="shared" si="49"/>
        <v>43690736.579999998</v>
      </c>
      <c r="H221" s="21">
        <v>0</v>
      </c>
      <c r="I221" s="21">
        <v>0</v>
      </c>
      <c r="J221" s="21">
        <v>0</v>
      </c>
      <c r="K221" s="21">
        <v>0</v>
      </c>
      <c r="L221" s="21">
        <v>14818176</v>
      </c>
      <c r="M221" s="21">
        <v>14689426.539999999</v>
      </c>
      <c r="N221" s="21">
        <v>14183134.039999999</v>
      </c>
      <c r="O221" s="102"/>
      <c r="P221" s="69"/>
      <c r="Q221" s="69"/>
      <c r="R221" s="69"/>
      <c r="S221" s="69"/>
      <c r="T221" s="69"/>
      <c r="U221" s="69"/>
      <c r="V221" s="69"/>
      <c r="W221" s="69"/>
      <c r="X221" s="69"/>
    </row>
    <row r="222" spans="1:24" ht="22.5" hidden="1">
      <c r="A222" s="66" t="s">
        <v>157</v>
      </c>
      <c r="B222" s="99" t="s">
        <v>158</v>
      </c>
      <c r="C222" s="66" t="s">
        <v>1</v>
      </c>
      <c r="D222" s="66" t="s">
        <v>1</v>
      </c>
      <c r="E222" s="83" t="s">
        <v>5</v>
      </c>
      <c r="F222" s="30" t="s">
        <v>6</v>
      </c>
      <c r="G222" s="23">
        <f t="shared" si="49"/>
        <v>1463862.49</v>
      </c>
      <c r="H222" s="23">
        <f>H223+H224</f>
        <v>795481.59</v>
      </c>
      <c r="I222" s="23">
        <f t="shared" ref="I222:N222" si="86">I223+I224</f>
        <v>0</v>
      </c>
      <c r="J222" s="23">
        <f t="shared" si="86"/>
        <v>668380.9</v>
      </c>
      <c r="K222" s="23">
        <f t="shared" si="86"/>
        <v>0</v>
      </c>
      <c r="L222" s="23">
        <f t="shared" si="86"/>
        <v>0</v>
      </c>
      <c r="M222" s="23">
        <f t="shared" si="86"/>
        <v>0</v>
      </c>
      <c r="N222" s="23">
        <f t="shared" si="86"/>
        <v>0</v>
      </c>
      <c r="O222" s="66" t="s">
        <v>1</v>
      </c>
      <c r="P222" s="66" t="s">
        <v>1</v>
      </c>
      <c r="Q222" s="66" t="s">
        <v>1</v>
      </c>
      <c r="R222" s="66" t="s">
        <v>1</v>
      </c>
      <c r="S222" s="66" t="s">
        <v>1</v>
      </c>
      <c r="T222" s="66" t="s">
        <v>1</v>
      </c>
      <c r="U222" s="66" t="s">
        <v>1</v>
      </c>
      <c r="V222" s="66" t="s">
        <v>1</v>
      </c>
      <c r="W222" s="66" t="s">
        <v>1</v>
      </c>
      <c r="X222" s="66" t="s">
        <v>1</v>
      </c>
    </row>
    <row r="223" spans="1:24" ht="56.25" hidden="1">
      <c r="A223" s="67"/>
      <c r="B223" s="96"/>
      <c r="C223" s="67"/>
      <c r="D223" s="67"/>
      <c r="E223" s="84"/>
      <c r="F223" s="30" t="s">
        <v>12</v>
      </c>
      <c r="G223" s="23">
        <f t="shared" si="49"/>
        <v>65821.56</v>
      </c>
      <c r="H223" s="23">
        <f>H226</f>
        <v>14339.19</v>
      </c>
      <c r="I223" s="23">
        <v>0</v>
      </c>
      <c r="J223" s="23">
        <f>J226</f>
        <v>51482.37</v>
      </c>
      <c r="K223" s="23">
        <v>0</v>
      </c>
      <c r="L223" s="23">
        <v>0</v>
      </c>
      <c r="M223" s="23">
        <v>0</v>
      </c>
      <c r="N223" s="23">
        <v>0</v>
      </c>
      <c r="O223" s="67"/>
      <c r="P223" s="67"/>
      <c r="Q223" s="67"/>
      <c r="R223" s="67"/>
      <c r="S223" s="67"/>
      <c r="T223" s="67"/>
      <c r="U223" s="67"/>
      <c r="V223" s="67"/>
      <c r="W223" s="67"/>
      <c r="X223" s="67"/>
    </row>
    <row r="224" spans="1:24" ht="33.75" hidden="1">
      <c r="A224" s="79"/>
      <c r="B224" s="96"/>
      <c r="C224" s="79"/>
      <c r="D224" s="79"/>
      <c r="E224" s="85"/>
      <c r="F224" s="30" t="s">
        <v>8</v>
      </c>
      <c r="G224" s="23">
        <f t="shared" si="49"/>
        <v>1398040.9300000002</v>
      </c>
      <c r="H224" s="23">
        <f>H227</f>
        <v>781142.4</v>
      </c>
      <c r="I224" s="23">
        <v>0</v>
      </c>
      <c r="J224" s="23">
        <f>J227</f>
        <v>616898.53</v>
      </c>
      <c r="K224" s="23">
        <v>0</v>
      </c>
      <c r="L224" s="23">
        <v>0</v>
      </c>
      <c r="M224" s="23">
        <v>0</v>
      </c>
      <c r="N224" s="23">
        <v>0</v>
      </c>
      <c r="O224" s="79"/>
      <c r="P224" s="79"/>
      <c r="Q224" s="79"/>
      <c r="R224" s="79"/>
      <c r="S224" s="79"/>
      <c r="T224" s="79"/>
      <c r="U224" s="79"/>
      <c r="V224" s="79"/>
      <c r="W224" s="79"/>
      <c r="X224" s="79"/>
    </row>
    <row r="225" spans="1:24" ht="22.5" hidden="1">
      <c r="A225" s="66" t="s">
        <v>159</v>
      </c>
      <c r="B225" s="96" t="s">
        <v>160</v>
      </c>
      <c r="C225" s="66">
        <v>2020</v>
      </c>
      <c r="D225" s="95">
        <v>2026</v>
      </c>
      <c r="E225" s="97" t="s">
        <v>5</v>
      </c>
      <c r="F225" s="30" t="s">
        <v>6</v>
      </c>
      <c r="G225" s="23">
        <f t="shared" si="49"/>
        <v>1463862.49</v>
      </c>
      <c r="H225" s="23">
        <f>H226+H227</f>
        <v>795481.59</v>
      </c>
      <c r="I225" s="23">
        <f t="shared" ref="I225:N225" si="87">I226+I227</f>
        <v>0</v>
      </c>
      <c r="J225" s="23">
        <f t="shared" si="87"/>
        <v>668380.9</v>
      </c>
      <c r="K225" s="23">
        <f t="shared" si="87"/>
        <v>0</v>
      </c>
      <c r="L225" s="23">
        <f t="shared" si="87"/>
        <v>0</v>
      </c>
      <c r="M225" s="23">
        <f t="shared" si="87"/>
        <v>0</v>
      </c>
      <c r="N225" s="23">
        <f t="shared" si="87"/>
        <v>0</v>
      </c>
      <c r="O225" s="98" t="s">
        <v>161</v>
      </c>
      <c r="P225" s="95" t="s">
        <v>162</v>
      </c>
      <c r="Q225" s="95" t="s">
        <v>1</v>
      </c>
      <c r="R225" s="95">
        <v>5</v>
      </c>
      <c r="S225" s="95">
        <v>0</v>
      </c>
      <c r="T225" s="95">
        <v>0</v>
      </c>
      <c r="U225" s="95">
        <v>0</v>
      </c>
      <c r="V225" s="95">
        <v>0</v>
      </c>
      <c r="W225" s="95">
        <v>0</v>
      </c>
      <c r="X225" s="95">
        <v>0</v>
      </c>
    </row>
    <row r="226" spans="1:24" ht="56.25" hidden="1">
      <c r="A226" s="67"/>
      <c r="B226" s="96"/>
      <c r="C226" s="67"/>
      <c r="D226" s="95"/>
      <c r="E226" s="97"/>
      <c r="F226" s="30" t="s">
        <v>12</v>
      </c>
      <c r="G226" s="23">
        <f t="shared" si="49"/>
        <v>65821.56</v>
      </c>
      <c r="H226" s="23">
        <v>14339.19</v>
      </c>
      <c r="I226" s="23">
        <v>0</v>
      </c>
      <c r="J226" s="22">
        <v>51482.37</v>
      </c>
      <c r="K226" s="23">
        <v>0</v>
      </c>
      <c r="L226" s="23">
        <v>0</v>
      </c>
      <c r="M226" s="23">
        <v>0</v>
      </c>
      <c r="N226" s="23">
        <v>0</v>
      </c>
      <c r="O226" s="98"/>
      <c r="P226" s="95"/>
      <c r="Q226" s="95"/>
      <c r="R226" s="95"/>
      <c r="S226" s="95"/>
      <c r="T226" s="95"/>
      <c r="U226" s="95"/>
      <c r="V226" s="95"/>
      <c r="W226" s="95"/>
      <c r="X226" s="95"/>
    </row>
    <row r="227" spans="1:24" ht="45" hidden="1">
      <c r="A227" s="79"/>
      <c r="B227" s="96"/>
      <c r="C227" s="79"/>
      <c r="D227" s="95"/>
      <c r="E227" s="97"/>
      <c r="F227" s="30" t="s">
        <v>8</v>
      </c>
      <c r="G227" s="23">
        <f t="shared" si="49"/>
        <v>1398040.9300000002</v>
      </c>
      <c r="H227" s="23">
        <v>781142.4</v>
      </c>
      <c r="I227" s="23">
        <v>0</v>
      </c>
      <c r="J227" s="23">
        <v>616898.53</v>
      </c>
      <c r="K227" s="23">
        <v>0</v>
      </c>
      <c r="L227" s="23">
        <v>0</v>
      </c>
      <c r="M227" s="23">
        <v>0</v>
      </c>
      <c r="N227" s="23">
        <v>0</v>
      </c>
      <c r="O227" s="31" t="s">
        <v>163</v>
      </c>
      <c r="P227" s="32" t="s">
        <v>162</v>
      </c>
      <c r="Q227" s="33" t="s">
        <v>1</v>
      </c>
      <c r="R227" s="33">
        <v>21</v>
      </c>
      <c r="S227" s="33">
        <v>0</v>
      </c>
      <c r="T227" s="33">
        <v>0</v>
      </c>
      <c r="U227" s="33">
        <v>0</v>
      </c>
      <c r="V227" s="33">
        <v>0</v>
      </c>
      <c r="W227" s="33">
        <v>0</v>
      </c>
      <c r="X227" s="33">
        <v>0</v>
      </c>
    </row>
    <row r="228" spans="1:24" ht="22.5" hidden="1">
      <c r="A228" s="66" t="s">
        <v>164</v>
      </c>
      <c r="B228" s="89" t="s">
        <v>165</v>
      </c>
      <c r="C228" s="66" t="s">
        <v>1</v>
      </c>
      <c r="D228" s="66" t="s">
        <v>1</v>
      </c>
      <c r="E228" s="83" t="s">
        <v>5</v>
      </c>
      <c r="F228" s="30" t="s">
        <v>6</v>
      </c>
      <c r="G228" s="23">
        <f t="shared" si="49"/>
        <v>4242424.24</v>
      </c>
      <c r="H228" s="23">
        <f>H229+H230</f>
        <v>0</v>
      </c>
      <c r="I228" s="23">
        <f t="shared" ref="I228:N228" si="88">I229+I230</f>
        <v>4242424.24</v>
      </c>
      <c r="J228" s="23">
        <f t="shared" si="88"/>
        <v>0</v>
      </c>
      <c r="K228" s="23">
        <f t="shared" si="88"/>
        <v>0</v>
      </c>
      <c r="L228" s="23">
        <f t="shared" si="88"/>
        <v>0</v>
      </c>
      <c r="M228" s="23">
        <f t="shared" si="88"/>
        <v>0</v>
      </c>
      <c r="N228" s="23">
        <f t="shared" si="88"/>
        <v>0</v>
      </c>
      <c r="O228" s="66" t="s">
        <v>1</v>
      </c>
      <c r="P228" s="66" t="s">
        <v>1</v>
      </c>
      <c r="Q228" s="66" t="s">
        <v>1</v>
      </c>
      <c r="R228" s="66" t="s">
        <v>1</v>
      </c>
      <c r="S228" s="66" t="s">
        <v>1</v>
      </c>
      <c r="T228" s="66" t="s">
        <v>1</v>
      </c>
      <c r="U228" s="66" t="s">
        <v>1</v>
      </c>
      <c r="V228" s="66" t="s">
        <v>1</v>
      </c>
      <c r="W228" s="66" t="s">
        <v>1</v>
      </c>
      <c r="X228" s="66" t="s">
        <v>1</v>
      </c>
    </row>
    <row r="229" spans="1:24" ht="56.25" hidden="1">
      <c r="A229" s="67"/>
      <c r="B229" s="90"/>
      <c r="C229" s="67"/>
      <c r="D229" s="67"/>
      <c r="E229" s="84"/>
      <c r="F229" s="30" t="s">
        <v>12</v>
      </c>
      <c r="G229" s="23">
        <v>42424.24</v>
      </c>
      <c r="H229" s="23">
        <f>H232</f>
        <v>0</v>
      </c>
      <c r="I229" s="23">
        <f>I232</f>
        <v>42424.24</v>
      </c>
      <c r="J229" s="23">
        <f t="shared" ref="J229:N230" si="89">J232</f>
        <v>0</v>
      </c>
      <c r="K229" s="23">
        <f t="shared" si="89"/>
        <v>0</v>
      </c>
      <c r="L229" s="23">
        <f t="shared" si="89"/>
        <v>0</v>
      </c>
      <c r="M229" s="23">
        <f t="shared" si="89"/>
        <v>0</v>
      </c>
      <c r="N229" s="23">
        <f t="shared" si="89"/>
        <v>0</v>
      </c>
      <c r="O229" s="67"/>
      <c r="P229" s="67"/>
      <c r="Q229" s="67"/>
      <c r="R229" s="67"/>
      <c r="S229" s="67"/>
      <c r="T229" s="67"/>
      <c r="U229" s="67"/>
      <c r="V229" s="67"/>
      <c r="W229" s="67"/>
      <c r="X229" s="67"/>
    </row>
    <row r="230" spans="1:24" ht="33.75" hidden="1">
      <c r="A230" s="79"/>
      <c r="B230" s="91"/>
      <c r="C230" s="79"/>
      <c r="D230" s="79"/>
      <c r="E230" s="85"/>
      <c r="F230" s="30" t="s">
        <v>8</v>
      </c>
      <c r="G230" s="23">
        <v>4200000</v>
      </c>
      <c r="H230" s="23">
        <f>H233</f>
        <v>0</v>
      </c>
      <c r="I230" s="23">
        <f>I233</f>
        <v>4200000</v>
      </c>
      <c r="J230" s="23">
        <f t="shared" si="89"/>
        <v>0</v>
      </c>
      <c r="K230" s="23">
        <f t="shared" si="89"/>
        <v>0</v>
      </c>
      <c r="L230" s="23">
        <f t="shared" si="89"/>
        <v>0</v>
      </c>
      <c r="M230" s="23">
        <f t="shared" si="89"/>
        <v>0</v>
      </c>
      <c r="N230" s="23">
        <f t="shared" si="89"/>
        <v>0</v>
      </c>
      <c r="O230" s="79"/>
      <c r="P230" s="79"/>
      <c r="Q230" s="79"/>
      <c r="R230" s="79"/>
      <c r="S230" s="79"/>
      <c r="T230" s="79"/>
      <c r="U230" s="79"/>
      <c r="V230" s="79"/>
      <c r="W230" s="79"/>
      <c r="X230" s="79"/>
    </row>
    <row r="231" spans="1:24" ht="22.5" hidden="1">
      <c r="A231" s="66" t="s">
        <v>166</v>
      </c>
      <c r="B231" s="80" t="s">
        <v>167</v>
      </c>
      <c r="C231" s="66">
        <v>2020</v>
      </c>
      <c r="D231" s="66">
        <v>2026</v>
      </c>
      <c r="E231" s="83" t="s">
        <v>5</v>
      </c>
      <c r="F231" s="30" t="s">
        <v>6</v>
      </c>
      <c r="G231" s="23">
        <f t="shared" si="49"/>
        <v>4242424.24</v>
      </c>
      <c r="H231" s="23">
        <f>H232+H233</f>
        <v>0</v>
      </c>
      <c r="I231" s="23">
        <f t="shared" ref="I231:N231" si="90">I232+I233</f>
        <v>4242424.24</v>
      </c>
      <c r="J231" s="23">
        <f t="shared" si="90"/>
        <v>0</v>
      </c>
      <c r="K231" s="23">
        <f t="shared" si="90"/>
        <v>0</v>
      </c>
      <c r="L231" s="23">
        <f t="shared" si="90"/>
        <v>0</v>
      </c>
      <c r="M231" s="23">
        <f t="shared" si="90"/>
        <v>0</v>
      </c>
      <c r="N231" s="23">
        <f t="shared" si="90"/>
        <v>0</v>
      </c>
      <c r="O231" s="86" t="s">
        <v>168</v>
      </c>
      <c r="P231" s="86" t="s">
        <v>169</v>
      </c>
      <c r="Q231" s="86" t="s">
        <v>1</v>
      </c>
      <c r="R231" s="66">
        <v>0</v>
      </c>
      <c r="S231" s="66">
        <v>61</v>
      </c>
      <c r="T231" s="66">
        <v>0</v>
      </c>
      <c r="U231" s="66">
        <v>0</v>
      </c>
      <c r="V231" s="66">
        <v>0</v>
      </c>
      <c r="W231" s="66">
        <v>0</v>
      </c>
      <c r="X231" s="66">
        <v>0</v>
      </c>
    </row>
    <row r="232" spans="1:24" ht="56.25" hidden="1">
      <c r="A232" s="67"/>
      <c r="B232" s="81"/>
      <c r="C232" s="67"/>
      <c r="D232" s="67"/>
      <c r="E232" s="84"/>
      <c r="F232" s="30" t="s">
        <v>12</v>
      </c>
      <c r="G232" s="23">
        <v>42424.24</v>
      </c>
      <c r="H232" s="23">
        <v>0</v>
      </c>
      <c r="I232" s="23">
        <v>42424.24</v>
      </c>
      <c r="J232" s="23">
        <v>0</v>
      </c>
      <c r="K232" s="23">
        <v>0</v>
      </c>
      <c r="L232" s="23">
        <v>0</v>
      </c>
      <c r="M232" s="23">
        <v>0</v>
      </c>
      <c r="N232" s="23">
        <v>0</v>
      </c>
      <c r="O232" s="87"/>
      <c r="P232" s="87"/>
      <c r="Q232" s="87"/>
      <c r="R232" s="67"/>
      <c r="S232" s="67"/>
      <c r="T232" s="67"/>
      <c r="U232" s="67"/>
      <c r="V232" s="67"/>
      <c r="W232" s="67"/>
      <c r="X232" s="67"/>
    </row>
    <row r="233" spans="1:24" ht="33.75" hidden="1">
      <c r="A233" s="79"/>
      <c r="B233" s="82"/>
      <c r="C233" s="79"/>
      <c r="D233" s="79"/>
      <c r="E233" s="85"/>
      <c r="F233" s="30" t="s">
        <v>8</v>
      </c>
      <c r="G233" s="23">
        <v>4200000</v>
      </c>
      <c r="H233" s="23">
        <v>0</v>
      </c>
      <c r="I233" s="23">
        <v>4200000</v>
      </c>
      <c r="J233" s="23">
        <v>0</v>
      </c>
      <c r="K233" s="23">
        <v>0</v>
      </c>
      <c r="L233" s="23">
        <v>0</v>
      </c>
      <c r="M233" s="23">
        <v>0</v>
      </c>
      <c r="N233" s="23">
        <v>0</v>
      </c>
      <c r="O233" s="88"/>
      <c r="P233" s="88" t="s">
        <v>169</v>
      </c>
      <c r="Q233" s="88" t="s">
        <v>1</v>
      </c>
      <c r="R233" s="68">
        <v>0</v>
      </c>
      <c r="S233" s="68">
        <v>61</v>
      </c>
      <c r="T233" s="68">
        <v>0</v>
      </c>
      <c r="U233" s="68">
        <v>0</v>
      </c>
      <c r="V233" s="68">
        <v>0</v>
      </c>
      <c r="W233" s="68">
        <v>0</v>
      </c>
      <c r="X233" s="68">
        <v>0</v>
      </c>
    </row>
    <row r="234" spans="1:24" ht="22.5" hidden="1">
      <c r="A234" s="66" t="s">
        <v>170</v>
      </c>
      <c r="B234" s="89" t="s">
        <v>171</v>
      </c>
      <c r="C234" s="66" t="s">
        <v>1</v>
      </c>
      <c r="D234" s="66" t="s">
        <v>1</v>
      </c>
      <c r="E234" s="83" t="s">
        <v>5</v>
      </c>
      <c r="F234" s="30" t="s">
        <v>6</v>
      </c>
      <c r="G234" s="23">
        <f t="shared" ref="G234" si="91">H234+I234+J234+K234+L234+M234+N234</f>
        <v>735533.19</v>
      </c>
      <c r="H234" s="23">
        <f>H235+H236</f>
        <v>0</v>
      </c>
      <c r="I234" s="23">
        <f t="shared" ref="I234:N234" si="92">I235+I236</f>
        <v>0</v>
      </c>
      <c r="J234" s="23">
        <f t="shared" si="92"/>
        <v>488727.28</v>
      </c>
      <c r="K234" s="23">
        <f t="shared" si="92"/>
        <v>43172.73</v>
      </c>
      <c r="L234" s="23">
        <f t="shared" si="92"/>
        <v>203633.18</v>
      </c>
      <c r="M234" s="23">
        <f t="shared" si="92"/>
        <v>0</v>
      </c>
      <c r="N234" s="23">
        <f t="shared" si="92"/>
        <v>0</v>
      </c>
      <c r="O234" s="66" t="s">
        <v>1</v>
      </c>
      <c r="P234" s="66" t="s">
        <v>1</v>
      </c>
      <c r="Q234" s="66" t="s">
        <v>1</v>
      </c>
      <c r="R234" s="66" t="s">
        <v>1</v>
      </c>
      <c r="S234" s="66" t="s">
        <v>1</v>
      </c>
      <c r="T234" s="66" t="s">
        <v>1</v>
      </c>
      <c r="U234" s="66" t="s">
        <v>1</v>
      </c>
      <c r="V234" s="66" t="s">
        <v>1</v>
      </c>
      <c r="W234" s="66" t="s">
        <v>1</v>
      </c>
      <c r="X234" s="66" t="s">
        <v>1</v>
      </c>
    </row>
    <row r="235" spans="1:24" ht="56.25" hidden="1">
      <c r="A235" s="67"/>
      <c r="B235" s="90"/>
      <c r="C235" s="67"/>
      <c r="D235" s="67"/>
      <c r="E235" s="84"/>
      <c r="F235" s="30" t="s">
        <v>12</v>
      </c>
      <c r="G235" s="23">
        <f t="shared" ref="G235:G236" si="93">G238</f>
        <v>5319.01</v>
      </c>
      <c r="H235" s="23">
        <f>H238+H241</f>
        <v>0</v>
      </c>
      <c r="I235" s="23">
        <f t="shared" ref="I235:N236" si="94">I238+I241</f>
        <v>0</v>
      </c>
      <c r="J235" s="23">
        <f t="shared" si="94"/>
        <v>4887.28</v>
      </c>
      <c r="K235" s="23">
        <f t="shared" si="94"/>
        <v>431.73</v>
      </c>
      <c r="L235" s="23">
        <f t="shared" si="94"/>
        <v>5125.53</v>
      </c>
      <c r="M235" s="23">
        <f t="shared" si="94"/>
        <v>0</v>
      </c>
      <c r="N235" s="23">
        <f t="shared" si="94"/>
        <v>0</v>
      </c>
      <c r="O235" s="67"/>
      <c r="P235" s="67"/>
      <c r="Q235" s="67"/>
      <c r="R235" s="67"/>
      <c r="S235" s="67"/>
      <c r="T235" s="67"/>
      <c r="U235" s="67"/>
      <c r="V235" s="67"/>
      <c r="W235" s="67"/>
      <c r="X235" s="67"/>
    </row>
    <row r="236" spans="1:24" ht="33.75" hidden="1">
      <c r="A236" s="79"/>
      <c r="B236" s="91"/>
      <c r="C236" s="79"/>
      <c r="D236" s="79"/>
      <c r="E236" s="85"/>
      <c r="F236" s="30" t="s">
        <v>8</v>
      </c>
      <c r="G236" s="23">
        <f t="shared" si="93"/>
        <v>526581</v>
      </c>
      <c r="H236" s="23">
        <f>H239+H242</f>
        <v>0</v>
      </c>
      <c r="I236" s="23">
        <f t="shared" si="94"/>
        <v>0</v>
      </c>
      <c r="J236" s="23">
        <f t="shared" si="94"/>
        <v>483840</v>
      </c>
      <c r="K236" s="23">
        <f t="shared" si="94"/>
        <v>42741</v>
      </c>
      <c r="L236" s="23">
        <f t="shared" si="94"/>
        <v>198507.65</v>
      </c>
      <c r="M236" s="23">
        <f t="shared" si="94"/>
        <v>0</v>
      </c>
      <c r="N236" s="23">
        <f t="shared" si="94"/>
        <v>0</v>
      </c>
      <c r="O236" s="79"/>
      <c r="P236" s="79"/>
      <c r="Q236" s="79"/>
      <c r="R236" s="79"/>
      <c r="S236" s="79"/>
      <c r="T236" s="79"/>
      <c r="U236" s="79"/>
      <c r="V236" s="79"/>
      <c r="W236" s="79"/>
      <c r="X236" s="79"/>
    </row>
    <row r="237" spans="1:24" ht="22.5" hidden="1">
      <c r="A237" s="66" t="s">
        <v>172</v>
      </c>
      <c r="B237" s="80" t="s">
        <v>173</v>
      </c>
      <c r="C237" s="66">
        <v>2020</v>
      </c>
      <c r="D237" s="66">
        <v>2026</v>
      </c>
      <c r="E237" s="83" t="s">
        <v>5</v>
      </c>
      <c r="F237" s="30" t="s">
        <v>6</v>
      </c>
      <c r="G237" s="23">
        <f t="shared" ref="G237" si="95">H237+I237+J237+K237+L237+M237+N237</f>
        <v>531900.01</v>
      </c>
      <c r="H237" s="23">
        <f>H238+H239</f>
        <v>0</v>
      </c>
      <c r="I237" s="23">
        <f t="shared" ref="I237:N237" si="96">I238+I239</f>
        <v>0</v>
      </c>
      <c r="J237" s="23">
        <f t="shared" si="96"/>
        <v>488727.28</v>
      </c>
      <c r="K237" s="23">
        <f t="shared" si="96"/>
        <v>43172.73</v>
      </c>
      <c r="L237" s="23">
        <f t="shared" si="96"/>
        <v>0</v>
      </c>
      <c r="M237" s="23">
        <f t="shared" si="96"/>
        <v>0</v>
      </c>
      <c r="N237" s="23">
        <f t="shared" si="96"/>
        <v>0</v>
      </c>
      <c r="O237" s="92" t="s">
        <v>174</v>
      </c>
      <c r="P237" s="92" t="s">
        <v>11</v>
      </c>
      <c r="Q237" s="92" t="s">
        <v>1</v>
      </c>
      <c r="R237" s="92" t="s">
        <v>1</v>
      </c>
      <c r="S237" s="92" t="s">
        <v>1</v>
      </c>
      <c r="T237" s="92">
        <v>100</v>
      </c>
      <c r="U237" s="66">
        <v>100</v>
      </c>
      <c r="V237" s="92" t="s">
        <v>1</v>
      </c>
      <c r="W237" s="92" t="s">
        <v>1</v>
      </c>
      <c r="X237" s="92" t="s">
        <v>1</v>
      </c>
    </row>
    <row r="238" spans="1:24" ht="56.25" hidden="1">
      <c r="A238" s="67"/>
      <c r="B238" s="81"/>
      <c r="C238" s="67"/>
      <c r="D238" s="67"/>
      <c r="E238" s="84"/>
      <c r="F238" s="30" t="s">
        <v>12</v>
      </c>
      <c r="G238" s="23">
        <f>SUM(H238:N238)</f>
        <v>5319.01</v>
      </c>
      <c r="H238" s="23">
        <v>0</v>
      </c>
      <c r="I238" s="23">
        <v>0</v>
      </c>
      <c r="J238" s="23">
        <v>4887.28</v>
      </c>
      <c r="K238" s="23">
        <v>431.73</v>
      </c>
      <c r="L238" s="23">
        <v>0</v>
      </c>
      <c r="M238" s="23">
        <v>0</v>
      </c>
      <c r="N238" s="23">
        <v>0</v>
      </c>
      <c r="O238" s="93"/>
      <c r="P238" s="93"/>
      <c r="Q238" s="93"/>
      <c r="R238" s="93"/>
      <c r="S238" s="93"/>
      <c r="T238" s="93"/>
      <c r="U238" s="67"/>
      <c r="V238" s="93"/>
      <c r="W238" s="93"/>
      <c r="X238" s="93"/>
    </row>
    <row r="239" spans="1:24" ht="348.75" hidden="1">
      <c r="A239" s="79"/>
      <c r="B239" s="82"/>
      <c r="C239" s="79"/>
      <c r="D239" s="79"/>
      <c r="E239" s="85"/>
      <c r="F239" s="30" t="s">
        <v>8</v>
      </c>
      <c r="G239" s="23">
        <f>SUM(H239:N239)</f>
        <v>526581</v>
      </c>
      <c r="H239" s="23">
        <v>0</v>
      </c>
      <c r="I239" s="23">
        <v>0</v>
      </c>
      <c r="J239" s="23">
        <v>483840</v>
      </c>
      <c r="K239" s="23">
        <v>42741</v>
      </c>
      <c r="L239" s="23">
        <v>0</v>
      </c>
      <c r="M239" s="23">
        <v>0</v>
      </c>
      <c r="N239" s="23">
        <v>0</v>
      </c>
      <c r="O239" s="23" t="s">
        <v>175</v>
      </c>
      <c r="P239" s="23" t="s">
        <v>11</v>
      </c>
      <c r="Q239" s="23" t="s">
        <v>1</v>
      </c>
      <c r="R239" s="23" t="s">
        <v>1</v>
      </c>
      <c r="S239" s="23" t="s">
        <v>1</v>
      </c>
      <c r="T239" s="23" t="s">
        <v>1</v>
      </c>
      <c r="U239" s="79">
        <v>100</v>
      </c>
      <c r="V239" s="23" t="s">
        <v>1</v>
      </c>
      <c r="W239" s="23" t="s">
        <v>1</v>
      </c>
      <c r="X239" s="23" t="s">
        <v>1</v>
      </c>
    </row>
    <row r="240" spans="1:24" ht="22.5" hidden="1">
      <c r="A240" s="66" t="s">
        <v>176</v>
      </c>
      <c r="B240" s="80" t="s">
        <v>177</v>
      </c>
      <c r="C240" s="66">
        <v>2020</v>
      </c>
      <c r="D240" s="66">
        <v>2026</v>
      </c>
      <c r="E240" s="83" t="s">
        <v>5</v>
      </c>
      <c r="F240" s="30" t="s">
        <v>6</v>
      </c>
      <c r="G240" s="23">
        <f t="shared" ref="G240" si="97">H240+I240+J240+K240+L240+M240+N240</f>
        <v>203633.18</v>
      </c>
      <c r="H240" s="23">
        <f>H241+H242</f>
        <v>0</v>
      </c>
      <c r="I240" s="23">
        <f t="shared" ref="I240:N240" si="98">I241+I242</f>
        <v>0</v>
      </c>
      <c r="J240" s="23">
        <f>J241+J242</f>
        <v>0</v>
      </c>
      <c r="K240" s="23">
        <f t="shared" si="98"/>
        <v>0</v>
      </c>
      <c r="L240" s="23">
        <f t="shared" si="98"/>
        <v>203633.18</v>
      </c>
      <c r="M240" s="23">
        <f t="shared" si="98"/>
        <v>0</v>
      </c>
      <c r="N240" s="23">
        <f t="shared" si="98"/>
        <v>0</v>
      </c>
      <c r="O240" s="86" t="s">
        <v>178</v>
      </c>
      <c r="P240" s="86" t="s">
        <v>11</v>
      </c>
      <c r="Q240" s="86" t="s">
        <v>1</v>
      </c>
      <c r="R240" s="66" t="s">
        <v>1</v>
      </c>
      <c r="S240" s="66" t="s">
        <v>1</v>
      </c>
      <c r="T240" s="66" t="s">
        <v>1</v>
      </c>
      <c r="U240" s="66" t="s">
        <v>1</v>
      </c>
      <c r="V240" s="66">
        <v>100</v>
      </c>
      <c r="W240" s="66" t="s">
        <v>1</v>
      </c>
      <c r="X240" s="66" t="s">
        <v>1</v>
      </c>
    </row>
    <row r="241" spans="1:24" ht="56.25" hidden="1">
      <c r="A241" s="67"/>
      <c r="B241" s="81"/>
      <c r="C241" s="67"/>
      <c r="D241" s="67"/>
      <c r="E241" s="84"/>
      <c r="F241" s="30" t="s">
        <v>12</v>
      </c>
      <c r="G241" s="23">
        <f>SUM(H241:N241)</f>
        <v>5125.53</v>
      </c>
      <c r="H241" s="23">
        <v>0</v>
      </c>
      <c r="I241" s="23">
        <v>0</v>
      </c>
      <c r="J241" s="23">
        <v>0</v>
      </c>
      <c r="K241" s="23">
        <v>0</v>
      </c>
      <c r="L241" s="23">
        <v>5125.53</v>
      </c>
      <c r="M241" s="23">
        <v>0</v>
      </c>
      <c r="N241" s="23">
        <v>0</v>
      </c>
      <c r="O241" s="87"/>
      <c r="P241" s="87"/>
      <c r="Q241" s="87"/>
      <c r="R241" s="67"/>
      <c r="S241" s="67"/>
      <c r="T241" s="67"/>
      <c r="U241" s="67"/>
      <c r="V241" s="67"/>
      <c r="W241" s="67"/>
      <c r="X241" s="67"/>
    </row>
    <row r="242" spans="1:24" ht="33.75" hidden="1">
      <c r="A242" s="79"/>
      <c r="B242" s="82"/>
      <c r="C242" s="79"/>
      <c r="D242" s="79"/>
      <c r="E242" s="85"/>
      <c r="F242" s="30" t="s">
        <v>8</v>
      </c>
      <c r="G242" s="23">
        <f>SUM(H242:N242)</f>
        <v>198507.65</v>
      </c>
      <c r="H242" s="23">
        <v>0</v>
      </c>
      <c r="I242" s="23">
        <v>0</v>
      </c>
      <c r="J242" s="23">
        <v>0</v>
      </c>
      <c r="K242" s="23">
        <v>0</v>
      </c>
      <c r="L242" s="23">
        <v>198507.65</v>
      </c>
      <c r="M242" s="23">
        <v>0</v>
      </c>
      <c r="N242" s="23">
        <v>0</v>
      </c>
      <c r="O242" s="94"/>
      <c r="P242" s="94"/>
      <c r="Q242" s="94"/>
      <c r="R242" s="79"/>
      <c r="S242" s="79"/>
      <c r="T242" s="79"/>
      <c r="U242" s="79"/>
      <c r="V242" s="79"/>
      <c r="W242" s="79"/>
      <c r="X242" s="79"/>
    </row>
    <row r="243" spans="1:24" ht="22.5" hidden="1">
      <c r="A243" s="66" t="s">
        <v>179</v>
      </c>
      <c r="B243" s="89" t="s">
        <v>180</v>
      </c>
      <c r="C243" s="66" t="s">
        <v>1</v>
      </c>
      <c r="D243" s="66" t="s">
        <v>1</v>
      </c>
      <c r="E243" s="83" t="s">
        <v>5</v>
      </c>
      <c r="F243" s="30" t="s">
        <v>6</v>
      </c>
      <c r="G243" s="23">
        <f t="shared" ref="G243" si="99">H243+I243+J243+K243+L243+M243+N243</f>
        <v>1231328.4000000001</v>
      </c>
      <c r="H243" s="23">
        <f>H244+H245</f>
        <v>0</v>
      </c>
      <c r="I243" s="23">
        <f t="shared" ref="I243:N243" si="100">I244+I245</f>
        <v>0</v>
      </c>
      <c r="J243" s="23">
        <f t="shared" si="100"/>
        <v>1231328.4000000001</v>
      </c>
      <c r="K243" s="23">
        <f t="shared" si="100"/>
        <v>0</v>
      </c>
      <c r="L243" s="23">
        <f t="shared" si="100"/>
        <v>0</v>
      </c>
      <c r="M243" s="23">
        <f t="shared" si="100"/>
        <v>0</v>
      </c>
      <c r="N243" s="23">
        <f t="shared" si="100"/>
        <v>0</v>
      </c>
      <c r="O243" s="66" t="s">
        <v>1</v>
      </c>
      <c r="P243" s="66" t="s">
        <v>1</v>
      </c>
      <c r="Q243" s="66" t="s">
        <v>1</v>
      </c>
      <c r="R243" s="66" t="s">
        <v>1</v>
      </c>
      <c r="S243" s="66" t="s">
        <v>1</v>
      </c>
      <c r="T243" s="66" t="s">
        <v>1</v>
      </c>
      <c r="U243" s="66" t="s">
        <v>1</v>
      </c>
      <c r="V243" s="66" t="s">
        <v>1</v>
      </c>
      <c r="W243" s="66" t="s">
        <v>1</v>
      </c>
      <c r="X243" s="66" t="s">
        <v>1</v>
      </c>
    </row>
    <row r="244" spans="1:24" ht="56.25" hidden="1">
      <c r="A244" s="67"/>
      <c r="B244" s="90"/>
      <c r="C244" s="67"/>
      <c r="D244" s="67"/>
      <c r="E244" s="84"/>
      <c r="F244" s="30" t="s">
        <v>12</v>
      </c>
      <c r="G244" s="23">
        <f t="shared" ref="G244:N245" si="101">G247</f>
        <v>12313.28</v>
      </c>
      <c r="H244" s="23">
        <f t="shared" si="101"/>
        <v>0</v>
      </c>
      <c r="I244" s="23">
        <f t="shared" si="101"/>
        <v>0</v>
      </c>
      <c r="J244" s="23">
        <f t="shared" si="101"/>
        <v>12313.28</v>
      </c>
      <c r="K244" s="23">
        <f t="shared" si="101"/>
        <v>0</v>
      </c>
      <c r="L244" s="23">
        <f t="shared" si="101"/>
        <v>0</v>
      </c>
      <c r="M244" s="23">
        <f t="shared" si="101"/>
        <v>0</v>
      </c>
      <c r="N244" s="23">
        <f t="shared" si="101"/>
        <v>0</v>
      </c>
      <c r="O244" s="67"/>
      <c r="P244" s="67"/>
      <c r="Q244" s="67"/>
      <c r="R244" s="67"/>
      <c r="S244" s="67"/>
      <c r="T244" s="67"/>
      <c r="U244" s="67"/>
      <c r="V244" s="67"/>
      <c r="W244" s="67"/>
      <c r="X244" s="67"/>
    </row>
    <row r="245" spans="1:24" ht="33.75" hidden="1">
      <c r="A245" s="79"/>
      <c r="B245" s="91"/>
      <c r="C245" s="79"/>
      <c r="D245" s="79"/>
      <c r="E245" s="85"/>
      <c r="F245" s="30" t="s">
        <v>8</v>
      </c>
      <c r="G245" s="23">
        <f t="shared" si="101"/>
        <v>1219015.1200000001</v>
      </c>
      <c r="H245" s="23">
        <f t="shared" si="101"/>
        <v>0</v>
      </c>
      <c r="I245" s="23">
        <f t="shared" si="101"/>
        <v>0</v>
      </c>
      <c r="J245" s="23">
        <f t="shared" si="101"/>
        <v>1219015.1200000001</v>
      </c>
      <c r="K245" s="23">
        <f t="shared" si="101"/>
        <v>0</v>
      </c>
      <c r="L245" s="23">
        <f t="shared" si="101"/>
        <v>0</v>
      </c>
      <c r="M245" s="23">
        <f t="shared" si="101"/>
        <v>0</v>
      </c>
      <c r="N245" s="23">
        <f t="shared" si="101"/>
        <v>0</v>
      </c>
      <c r="O245" s="79"/>
      <c r="P245" s="79"/>
      <c r="Q245" s="79"/>
      <c r="R245" s="79"/>
      <c r="S245" s="79"/>
      <c r="T245" s="79"/>
      <c r="U245" s="79"/>
      <c r="V245" s="79"/>
      <c r="W245" s="79"/>
      <c r="X245" s="79"/>
    </row>
    <row r="246" spans="1:24" ht="22.5" hidden="1">
      <c r="A246" s="66" t="s">
        <v>181</v>
      </c>
      <c r="B246" s="80" t="s">
        <v>182</v>
      </c>
      <c r="C246" s="66">
        <v>2020</v>
      </c>
      <c r="D246" s="66">
        <v>2026</v>
      </c>
      <c r="E246" s="83" t="s">
        <v>5</v>
      </c>
      <c r="F246" s="30" t="s">
        <v>6</v>
      </c>
      <c r="G246" s="23">
        <f t="shared" ref="G246" si="102">H246+I246+J246+K246+L246+M246+N246</f>
        <v>1231328.4000000001</v>
      </c>
      <c r="H246" s="23">
        <f>H247+H248</f>
        <v>0</v>
      </c>
      <c r="I246" s="23">
        <f t="shared" ref="I246:N246" si="103">I247+I248</f>
        <v>0</v>
      </c>
      <c r="J246" s="23">
        <f t="shared" si="103"/>
        <v>1231328.4000000001</v>
      </c>
      <c r="K246" s="23">
        <f t="shared" si="103"/>
        <v>0</v>
      </c>
      <c r="L246" s="23">
        <f t="shared" si="103"/>
        <v>0</v>
      </c>
      <c r="M246" s="23">
        <f t="shared" si="103"/>
        <v>0</v>
      </c>
      <c r="N246" s="23">
        <f t="shared" si="103"/>
        <v>0</v>
      </c>
      <c r="O246" s="86" t="s">
        <v>183</v>
      </c>
      <c r="P246" s="66" t="s">
        <v>117</v>
      </c>
      <c r="Q246" s="66">
        <v>7</v>
      </c>
      <c r="R246" s="66" t="s">
        <v>1</v>
      </c>
      <c r="S246" s="66" t="s">
        <v>1</v>
      </c>
      <c r="T246" s="66">
        <v>7</v>
      </c>
      <c r="U246" s="66" t="s">
        <v>1</v>
      </c>
      <c r="V246" s="66" t="s">
        <v>1</v>
      </c>
      <c r="W246" s="66" t="s">
        <v>1</v>
      </c>
      <c r="X246" s="66" t="s">
        <v>1</v>
      </c>
    </row>
    <row r="247" spans="1:24" ht="56.25" hidden="1">
      <c r="A247" s="67"/>
      <c r="B247" s="81"/>
      <c r="C247" s="67"/>
      <c r="D247" s="67"/>
      <c r="E247" s="84"/>
      <c r="F247" s="30" t="s">
        <v>12</v>
      </c>
      <c r="G247" s="23">
        <f>SUM(H247:N247)</f>
        <v>12313.28</v>
      </c>
      <c r="H247" s="23">
        <v>0</v>
      </c>
      <c r="I247" s="23">
        <v>0</v>
      </c>
      <c r="J247" s="23">
        <v>12313.28</v>
      </c>
      <c r="K247" s="23">
        <v>0</v>
      </c>
      <c r="L247" s="23">
        <v>0</v>
      </c>
      <c r="M247" s="23">
        <v>0</v>
      </c>
      <c r="N247" s="23">
        <v>0</v>
      </c>
      <c r="O247" s="87"/>
      <c r="P247" s="67"/>
      <c r="Q247" s="67"/>
      <c r="R247" s="67"/>
      <c r="S247" s="67"/>
      <c r="T247" s="67"/>
      <c r="U247" s="67"/>
      <c r="V247" s="67"/>
      <c r="W247" s="67"/>
      <c r="X247" s="67"/>
    </row>
    <row r="248" spans="1:24" ht="33.75" hidden="1">
      <c r="A248" s="79"/>
      <c r="B248" s="82"/>
      <c r="C248" s="79"/>
      <c r="D248" s="79"/>
      <c r="E248" s="85"/>
      <c r="F248" s="30" t="s">
        <v>8</v>
      </c>
      <c r="G248" s="23">
        <f>SUM(H248:N248)</f>
        <v>1219015.1200000001</v>
      </c>
      <c r="H248" s="23">
        <v>0</v>
      </c>
      <c r="I248" s="23">
        <v>0</v>
      </c>
      <c r="J248" s="23">
        <v>1219015.1200000001</v>
      </c>
      <c r="K248" s="23">
        <v>0</v>
      </c>
      <c r="L248" s="23">
        <v>0</v>
      </c>
      <c r="M248" s="23">
        <v>0</v>
      </c>
      <c r="N248" s="23">
        <v>0</v>
      </c>
      <c r="O248" s="88"/>
      <c r="P248" s="68" t="s">
        <v>169</v>
      </c>
      <c r="Q248" s="68" t="s">
        <v>1</v>
      </c>
      <c r="R248" s="68" t="s">
        <v>1</v>
      </c>
      <c r="S248" s="68" t="s">
        <v>1</v>
      </c>
      <c r="T248" s="68">
        <v>0</v>
      </c>
      <c r="U248" s="68" t="s">
        <v>1</v>
      </c>
      <c r="V248" s="68" t="s">
        <v>1</v>
      </c>
      <c r="W248" s="68" t="s">
        <v>1</v>
      </c>
      <c r="X248" s="68" t="s">
        <v>1</v>
      </c>
    </row>
    <row r="249" spans="1:24" ht="22.5" hidden="1">
      <c r="A249" s="66" t="s">
        <v>184</v>
      </c>
      <c r="B249" s="89" t="s">
        <v>185</v>
      </c>
      <c r="C249" s="66" t="s">
        <v>1</v>
      </c>
      <c r="D249" s="66" t="s">
        <v>1</v>
      </c>
      <c r="E249" s="83" t="s">
        <v>5</v>
      </c>
      <c r="F249" s="30" t="s">
        <v>6</v>
      </c>
      <c r="G249" s="23">
        <f t="shared" ref="G249" si="104">H249+I249+J249+K249+L249+M249+N249</f>
        <v>16226834.98</v>
      </c>
      <c r="H249" s="23">
        <f>H250+H251</f>
        <v>0</v>
      </c>
      <c r="I249" s="23">
        <f t="shared" ref="I249:N249" si="105">I250+I251</f>
        <v>0</v>
      </c>
      <c r="J249" s="23">
        <f t="shared" si="105"/>
        <v>0</v>
      </c>
      <c r="K249" s="23">
        <f t="shared" si="105"/>
        <v>3897157.68</v>
      </c>
      <c r="L249" s="23">
        <f t="shared" si="105"/>
        <v>3842442.8800000004</v>
      </c>
      <c r="M249" s="23">
        <f t="shared" si="105"/>
        <v>3842442.8800000004</v>
      </c>
      <c r="N249" s="23">
        <f t="shared" si="105"/>
        <v>4644791.54</v>
      </c>
      <c r="O249" s="66" t="s">
        <v>1</v>
      </c>
      <c r="P249" s="66" t="s">
        <v>1</v>
      </c>
      <c r="Q249" s="66" t="s">
        <v>1</v>
      </c>
      <c r="R249" s="66" t="s">
        <v>1</v>
      </c>
      <c r="S249" s="66" t="s">
        <v>1</v>
      </c>
      <c r="T249" s="66" t="s">
        <v>1</v>
      </c>
      <c r="U249" s="66" t="s">
        <v>1</v>
      </c>
      <c r="V249" s="66" t="s">
        <v>1</v>
      </c>
      <c r="W249" s="66" t="s">
        <v>1</v>
      </c>
      <c r="X249" s="66" t="s">
        <v>1</v>
      </c>
    </row>
    <row r="250" spans="1:24" ht="56.25" hidden="1">
      <c r="A250" s="67"/>
      <c r="B250" s="90"/>
      <c r="C250" s="67"/>
      <c r="D250" s="67"/>
      <c r="E250" s="84"/>
      <c r="F250" s="30" t="s">
        <v>12</v>
      </c>
      <c r="G250" s="23">
        <f t="shared" ref="G250:N251" si="106">G253</f>
        <v>162268.57</v>
      </c>
      <c r="H250" s="23">
        <f t="shared" si="106"/>
        <v>0</v>
      </c>
      <c r="I250" s="23">
        <f t="shared" si="106"/>
        <v>0</v>
      </c>
      <c r="J250" s="23">
        <f t="shared" si="106"/>
        <v>0</v>
      </c>
      <c r="K250" s="23">
        <f t="shared" si="106"/>
        <v>38971.79</v>
      </c>
      <c r="L250" s="23">
        <f t="shared" si="106"/>
        <v>38424.43</v>
      </c>
      <c r="M250" s="23">
        <f t="shared" si="106"/>
        <v>38424.43</v>
      </c>
      <c r="N250" s="23">
        <f t="shared" si="106"/>
        <v>46447.92</v>
      </c>
      <c r="O250" s="67"/>
      <c r="P250" s="67"/>
      <c r="Q250" s="67"/>
      <c r="R250" s="67"/>
      <c r="S250" s="67"/>
      <c r="T250" s="67"/>
      <c r="U250" s="67"/>
      <c r="V250" s="67"/>
      <c r="W250" s="67"/>
      <c r="X250" s="67"/>
    </row>
    <row r="251" spans="1:24" ht="33.75" hidden="1">
      <c r="A251" s="79"/>
      <c r="B251" s="91"/>
      <c r="C251" s="79"/>
      <c r="D251" s="79"/>
      <c r="E251" s="85"/>
      <c r="F251" s="30" t="s">
        <v>8</v>
      </c>
      <c r="G251" s="23">
        <f t="shared" si="106"/>
        <v>16064566.41</v>
      </c>
      <c r="H251" s="23">
        <f t="shared" si="106"/>
        <v>0</v>
      </c>
      <c r="I251" s="23">
        <f t="shared" si="106"/>
        <v>0</v>
      </c>
      <c r="J251" s="23">
        <f t="shared" si="106"/>
        <v>0</v>
      </c>
      <c r="K251" s="23">
        <f t="shared" si="106"/>
        <v>3858185.89</v>
      </c>
      <c r="L251" s="23">
        <f t="shared" si="106"/>
        <v>3804018.45</v>
      </c>
      <c r="M251" s="23">
        <f t="shared" si="106"/>
        <v>3804018.45</v>
      </c>
      <c r="N251" s="23">
        <f t="shared" si="106"/>
        <v>4598343.62</v>
      </c>
      <c r="O251" s="79"/>
      <c r="P251" s="79"/>
      <c r="Q251" s="79"/>
      <c r="R251" s="79"/>
      <c r="S251" s="79"/>
      <c r="T251" s="79"/>
      <c r="U251" s="79"/>
      <c r="V251" s="79"/>
      <c r="W251" s="79"/>
      <c r="X251" s="79"/>
    </row>
    <row r="252" spans="1:24" ht="22.5" hidden="1">
      <c r="A252" s="66" t="s">
        <v>186</v>
      </c>
      <c r="B252" s="80" t="s">
        <v>187</v>
      </c>
      <c r="C252" s="66">
        <v>2020</v>
      </c>
      <c r="D252" s="66">
        <v>2026</v>
      </c>
      <c r="E252" s="83" t="s">
        <v>5</v>
      </c>
      <c r="F252" s="30" t="s">
        <v>6</v>
      </c>
      <c r="G252" s="23">
        <f t="shared" ref="G252" si="107">H252+I252+J252+K252+L252+M252+N252</f>
        <v>16226834.98</v>
      </c>
      <c r="H252" s="23">
        <f>H253+H254</f>
        <v>0</v>
      </c>
      <c r="I252" s="23">
        <f t="shared" ref="I252:N252" si="108">I253+I254</f>
        <v>0</v>
      </c>
      <c r="J252" s="23">
        <f t="shared" si="108"/>
        <v>0</v>
      </c>
      <c r="K252" s="23">
        <f t="shared" si="108"/>
        <v>3897157.68</v>
      </c>
      <c r="L252" s="23">
        <f t="shared" si="108"/>
        <v>3842442.8800000004</v>
      </c>
      <c r="M252" s="23">
        <f t="shared" si="108"/>
        <v>3842442.8800000004</v>
      </c>
      <c r="N252" s="23">
        <f t="shared" si="108"/>
        <v>4644791.54</v>
      </c>
      <c r="O252" s="86" t="s">
        <v>188</v>
      </c>
      <c r="P252" s="66" t="s">
        <v>102</v>
      </c>
      <c r="Q252" s="66" t="s">
        <v>1</v>
      </c>
      <c r="R252" s="66" t="s">
        <v>1</v>
      </c>
      <c r="S252" s="66" t="s">
        <v>1</v>
      </c>
      <c r="T252" s="66" t="s">
        <v>1</v>
      </c>
      <c r="U252" s="66">
        <v>14</v>
      </c>
      <c r="V252" s="66">
        <v>14</v>
      </c>
      <c r="W252" s="66">
        <v>14</v>
      </c>
      <c r="X252" s="66">
        <v>14</v>
      </c>
    </row>
    <row r="253" spans="1:24" ht="56.25" hidden="1">
      <c r="A253" s="67"/>
      <c r="B253" s="81"/>
      <c r="C253" s="67"/>
      <c r="D253" s="67"/>
      <c r="E253" s="84"/>
      <c r="F253" s="30" t="s">
        <v>12</v>
      </c>
      <c r="G253" s="23">
        <f>SUM(H253:N253)</f>
        <v>162268.57</v>
      </c>
      <c r="H253" s="23">
        <v>0</v>
      </c>
      <c r="I253" s="23">
        <v>0</v>
      </c>
      <c r="J253" s="23">
        <v>0</v>
      </c>
      <c r="K253" s="23">
        <v>38971.79</v>
      </c>
      <c r="L253" s="23">
        <v>38424.43</v>
      </c>
      <c r="M253" s="23">
        <v>38424.43</v>
      </c>
      <c r="N253" s="23">
        <v>46447.92</v>
      </c>
      <c r="O253" s="87"/>
      <c r="P253" s="67"/>
      <c r="Q253" s="67"/>
      <c r="R253" s="67"/>
      <c r="S253" s="67"/>
      <c r="T253" s="67"/>
      <c r="U253" s="67"/>
      <c r="V253" s="67"/>
      <c r="W253" s="67"/>
      <c r="X253" s="67"/>
    </row>
    <row r="254" spans="1:24" ht="33.75" hidden="1">
      <c r="A254" s="79"/>
      <c r="B254" s="82"/>
      <c r="C254" s="79"/>
      <c r="D254" s="79"/>
      <c r="E254" s="85"/>
      <c r="F254" s="30" t="s">
        <v>8</v>
      </c>
      <c r="G254" s="23">
        <f>SUM(H254:N254)</f>
        <v>16064566.41</v>
      </c>
      <c r="H254" s="23">
        <v>0</v>
      </c>
      <c r="I254" s="23">
        <v>0</v>
      </c>
      <c r="J254" s="23">
        <v>0</v>
      </c>
      <c r="K254" s="23">
        <v>3858185.89</v>
      </c>
      <c r="L254" s="23">
        <v>3804018.45</v>
      </c>
      <c r="M254" s="23">
        <v>3804018.45</v>
      </c>
      <c r="N254" s="23">
        <v>4598343.62</v>
      </c>
      <c r="O254" s="88"/>
      <c r="P254" s="68" t="s">
        <v>169</v>
      </c>
      <c r="Q254" s="68" t="s">
        <v>1</v>
      </c>
      <c r="R254" s="68" t="s">
        <v>1</v>
      </c>
      <c r="S254" s="68" t="s">
        <v>1</v>
      </c>
      <c r="T254" s="68" t="s">
        <v>1</v>
      </c>
      <c r="U254" s="68" t="s">
        <v>1</v>
      </c>
      <c r="V254" s="68" t="s">
        <v>1</v>
      </c>
      <c r="W254" s="68" t="s">
        <v>1</v>
      </c>
      <c r="X254" s="68"/>
    </row>
    <row r="255" spans="1:24" ht="22.5">
      <c r="A255" s="50">
        <v>47</v>
      </c>
      <c r="B255" s="70" t="s">
        <v>189</v>
      </c>
      <c r="C255" s="71"/>
      <c r="D255" s="71"/>
      <c r="E255" s="72"/>
      <c r="F255" s="20" t="s">
        <v>6</v>
      </c>
      <c r="G255" s="21">
        <f t="shared" si="49"/>
        <v>3873397149.1500001</v>
      </c>
      <c r="H255" s="21">
        <f>H256+H257</f>
        <v>460962287.91999996</v>
      </c>
      <c r="I255" s="21">
        <f t="shared" ref="I255:N255" si="109">I256+I257</f>
        <v>499669458.21999997</v>
      </c>
      <c r="J255" s="21">
        <f t="shared" si="109"/>
        <v>563414887.82000005</v>
      </c>
      <c r="K255" s="21">
        <f t="shared" si="109"/>
        <v>646362532.25999999</v>
      </c>
      <c r="L255" s="21">
        <f t="shared" si="109"/>
        <v>678388966.05999994</v>
      </c>
      <c r="M255" s="21">
        <f t="shared" si="109"/>
        <v>530398630.10000002</v>
      </c>
      <c r="N255" s="21">
        <f t="shared" si="109"/>
        <v>494200386.77000004</v>
      </c>
      <c r="O255" s="39" t="s">
        <v>1</v>
      </c>
      <c r="P255" s="39" t="s">
        <v>1</v>
      </c>
      <c r="Q255" s="39" t="s">
        <v>1</v>
      </c>
      <c r="R255" s="39" t="s">
        <v>1</v>
      </c>
      <c r="S255" s="39" t="s">
        <v>1</v>
      </c>
      <c r="T255" s="39" t="s">
        <v>1</v>
      </c>
      <c r="U255" s="39" t="s">
        <v>1</v>
      </c>
      <c r="V255" s="39" t="s">
        <v>1</v>
      </c>
      <c r="W255" s="39" t="s">
        <v>1</v>
      </c>
      <c r="X255" s="39" t="s">
        <v>1</v>
      </c>
    </row>
    <row r="256" spans="1:24" ht="56.25">
      <c r="A256" s="51"/>
      <c r="B256" s="73"/>
      <c r="C256" s="74"/>
      <c r="D256" s="74"/>
      <c r="E256" s="75"/>
      <c r="F256" s="20" t="s">
        <v>12</v>
      </c>
      <c r="G256" s="21">
        <f t="shared" si="49"/>
        <v>980815307.87999988</v>
      </c>
      <c r="H256" s="21">
        <f>H16+H43+H109+H118+H127+H133+H157+H175+H181+H187+H202+H214+H223+H229+H235+H244+H250</f>
        <v>112384210.61000001</v>
      </c>
      <c r="I256" s="21">
        <f t="shared" ref="I256:N257" si="110">I16+I43+I109+I118+I127+I133+I157+I175+I181+I187+I202+I214+I223+I229+I235+I244+I250</f>
        <v>117820299.03999998</v>
      </c>
      <c r="J256" s="21">
        <f t="shared" si="110"/>
        <v>128547301.15000001</v>
      </c>
      <c r="K256" s="21">
        <f t="shared" si="110"/>
        <v>178949673.90000001</v>
      </c>
      <c r="L256" s="21">
        <f t="shared" si="110"/>
        <v>178996580.95999998</v>
      </c>
      <c r="M256" s="21">
        <f t="shared" si="110"/>
        <v>141239245.10999998</v>
      </c>
      <c r="N256" s="21">
        <f t="shared" si="110"/>
        <v>122877997.11</v>
      </c>
      <c r="O256" s="40"/>
      <c r="P256" s="40"/>
      <c r="Q256" s="40"/>
      <c r="R256" s="40"/>
      <c r="S256" s="40"/>
      <c r="T256" s="40"/>
      <c r="U256" s="40"/>
      <c r="V256" s="40"/>
      <c r="W256" s="40"/>
      <c r="X256" s="40"/>
    </row>
    <row r="257" spans="1:24" ht="33.75">
      <c r="A257" s="69"/>
      <c r="B257" s="76"/>
      <c r="C257" s="77"/>
      <c r="D257" s="77"/>
      <c r="E257" s="78"/>
      <c r="F257" s="20" t="s">
        <v>8</v>
      </c>
      <c r="G257" s="21">
        <f t="shared" si="49"/>
        <v>2892581841.2699995</v>
      </c>
      <c r="H257" s="21">
        <f>H17+H44+H110+H119+H128+H134+H158+H176+H182+H188+H203+H215+H224+H230+H236+H245+H251</f>
        <v>348578077.30999994</v>
      </c>
      <c r="I257" s="21">
        <f t="shared" si="110"/>
        <v>381849159.18000001</v>
      </c>
      <c r="J257" s="21">
        <f t="shared" si="110"/>
        <v>434867586.67000002</v>
      </c>
      <c r="K257" s="21">
        <f t="shared" si="110"/>
        <v>467412858.36000001</v>
      </c>
      <c r="L257" s="21">
        <f t="shared" si="110"/>
        <v>499392385.09999996</v>
      </c>
      <c r="M257" s="21">
        <f t="shared" si="110"/>
        <v>389159384.99000001</v>
      </c>
      <c r="N257" s="21">
        <f t="shared" si="110"/>
        <v>371322389.66000003</v>
      </c>
      <c r="O257" s="41"/>
      <c r="P257" s="41"/>
      <c r="Q257" s="41"/>
      <c r="R257" s="41"/>
      <c r="S257" s="41"/>
      <c r="T257" s="41"/>
      <c r="U257" s="41"/>
      <c r="V257" s="41"/>
      <c r="W257" s="41"/>
      <c r="X257" s="41"/>
    </row>
    <row r="258" spans="1:24" ht="22.5">
      <c r="A258" s="42">
        <v>134</v>
      </c>
      <c r="B258" s="42" t="s">
        <v>208</v>
      </c>
      <c r="C258" s="42"/>
      <c r="D258" s="42"/>
      <c r="E258" s="42"/>
      <c r="F258" s="20" t="s">
        <v>6</v>
      </c>
      <c r="G258" s="34">
        <f>H258+I258+J258+K258+L258+M258+N258</f>
        <v>4773201452.9200001</v>
      </c>
      <c r="H258" s="34">
        <f t="shared" ref="H258:N258" si="111">H259+H260</f>
        <v>561094551.63999999</v>
      </c>
      <c r="I258" s="34">
        <f t="shared" si="111"/>
        <v>602098734.96000004</v>
      </c>
      <c r="J258" s="34">
        <f>J259+J260</f>
        <v>683165306.54999995</v>
      </c>
      <c r="K258" s="34">
        <f t="shared" si="111"/>
        <v>790305379.47000003</v>
      </c>
      <c r="L258" s="34">
        <f t="shared" si="111"/>
        <v>805195408.67000008</v>
      </c>
      <c r="M258" s="34">
        <f t="shared" si="111"/>
        <v>688632215.66000009</v>
      </c>
      <c r="N258" s="34">
        <f t="shared" si="111"/>
        <v>642709855.97000003</v>
      </c>
      <c r="O258" s="39" t="s">
        <v>1</v>
      </c>
      <c r="P258" s="39" t="s">
        <v>1</v>
      </c>
      <c r="Q258" s="39" t="s">
        <v>1</v>
      </c>
      <c r="R258" s="39" t="s">
        <v>1</v>
      </c>
      <c r="S258" s="39" t="s">
        <v>1</v>
      </c>
      <c r="T258" s="39" t="s">
        <v>1</v>
      </c>
      <c r="U258" s="39" t="s">
        <v>1</v>
      </c>
      <c r="V258" s="39" t="s">
        <v>1</v>
      </c>
      <c r="W258" s="39" t="s">
        <v>1</v>
      </c>
      <c r="X258" s="39" t="s">
        <v>1</v>
      </c>
    </row>
    <row r="259" spans="1:24" ht="56.25">
      <c r="A259" s="42"/>
      <c r="B259" s="42"/>
      <c r="C259" s="42"/>
      <c r="D259" s="42"/>
      <c r="E259" s="42"/>
      <c r="F259" s="20" t="s">
        <v>7</v>
      </c>
      <c r="G259" s="34">
        <f>H259+I259+J259+K259+L259+M259+N259+O259</f>
        <v>1710064779.3300002</v>
      </c>
      <c r="H259" s="34">
        <v>186182040.65000001</v>
      </c>
      <c r="I259" s="34">
        <v>192411461.58000001</v>
      </c>
      <c r="J259" s="34">
        <v>208041122.41999999</v>
      </c>
      <c r="K259" s="34">
        <v>277525851.04000002</v>
      </c>
      <c r="L259" s="34">
        <v>275814006.66000003</v>
      </c>
      <c r="M259" s="34">
        <v>299087830.67000002</v>
      </c>
      <c r="N259" s="34">
        <v>271002466.31</v>
      </c>
      <c r="O259" s="40"/>
      <c r="P259" s="40"/>
      <c r="Q259" s="40"/>
      <c r="R259" s="40"/>
      <c r="S259" s="40"/>
      <c r="T259" s="40"/>
      <c r="U259" s="40"/>
      <c r="V259" s="40"/>
      <c r="W259" s="40"/>
      <c r="X259" s="40"/>
    </row>
    <row r="260" spans="1:24" ht="33.75">
      <c r="A260" s="42"/>
      <c r="B260" s="42"/>
      <c r="C260" s="42"/>
      <c r="D260" s="42"/>
      <c r="E260" s="42"/>
      <c r="F260" s="11" t="s">
        <v>8</v>
      </c>
      <c r="G260" s="34">
        <f>H260+I260+J260+K260+L260+M260+N260+O260</f>
        <v>3063136673.5900002</v>
      </c>
      <c r="H260" s="34">
        <v>374912510.99000001</v>
      </c>
      <c r="I260" s="34">
        <v>409687273.38</v>
      </c>
      <c r="J260" s="34">
        <v>475124184.13</v>
      </c>
      <c r="K260" s="34">
        <v>512779528.43000001</v>
      </c>
      <c r="L260" s="34">
        <v>529381402.00999999</v>
      </c>
      <c r="M260" s="34">
        <v>389544384.99000001</v>
      </c>
      <c r="N260" s="34">
        <v>371707389.66000003</v>
      </c>
      <c r="O260" s="41"/>
      <c r="P260" s="41"/>
      <c r="Q260" s="41"/>
      <c r="R260" s="41"/>
      <c r="S260" s="41"/>
      <c r="T260" s="41"/>
      <c r="U260" s="41"/>
      <c r="V260" s="41"/>
      <c r="W260" s="41"/>
      <c r="X260" s="41"/>
    </row>
  </sheetData>
  <mergeCells count="1235">
    <mergeCell ref="U15:U17"/>
    <mergeCell ref="V15:V17"/>
    <mergeCell ref="W15:W17"/>
    <mergeCell ref="X15:X17"/>
    <mergeCell ref="A18:A20"/>
    <mergeCell ref="B18:B20"/>
    <mergeCell ref="C18:C20"/>
    <mergeCell ref="D18:D20"/>
    <mergeCell ref="E18:E20"/>
    <mergeCell ref="O18:O20"/>
    <mergeCell ref="O15:O17"/>
    <mergeCell ref="P15:P17"/>
    <mergeCell ref="Q15:Q17"/>
    <mergeCell ref="R15:R17"/>
    <mergeCell ref="S15:S17"/>
    <mergeCell ref="T15:T17"/>
    <mergeCell ref="B13:D13"/>
    <mergeCell ref="A15:A17"/>
    <mergeCell ref="B15:B17"/>
    <mergeCell ref="C15:C17"/>
    <mergeCell ref="D15:D17"/>
    <mergeCell ref="E15:E17"/>
    <mergeCell ref="W21:W23"/>
    <mergeCell ref="X21:X23"/>
    <mergeCell ref="A24:A26"/>
    <mergeCell ref="B24:B26"/>
    <mergeCell ref="C24:C26"/>
    <mergeCell ref="D24:D26"/>
    <mergeCell ref="E24:E26"/>
    <mergeCell ref="O24:O26"/>
    <mergeCell ref="P24:P26"/>
    <mergeCell ref="Q24:Q26"/>
    <mergeCell ref="Q21:Q23"/>
    <mergeCell ref="R21:R23"/>
    <mergeCell ref="S21:S23"/>
    <mergeCell ref="T21:T23"/>
    <mergeCell ref="U21:U23"/>
    <mergeCell ref="V21:V23"/>
    <mergeCell ref="V18:V20"/>
    <mergeCell ref="W18:W20"/>
    <mergeCell ref="X18:X20"/>
    <mergeCell ref="A21:A23"/>
    <mergeCell ref="B21:B23"/>
    <mergeCell ref="C21:C23"/>
    <mergeCell ref="D21:D23"/>
    <mergeCell ref="E21:E23"/>
    <mergeCell ref="O21:O23"/>
    <mergeCell ref="P21:P23"/>
    <mergeCell ref="P18:P20"/>
    <mergeCell ref="Q18:Q20"/>
    <mergeCell ref="R18:R20"/>
    <mergeCell ref="S18:S20"/>
    <mergeCell ref="T18:T20"/>
    <mergeCell ref="U18:U20"/>
    <mergeCell ref="A30:A32"/>
    <mergeCell ref="B30:B32"/>
    <mergeCell ref="C30:C32"/>
    <mergeCell ref="D30:D32"/>
    <mergeCell ref="E30:E32"/>
    <mergeCell ref="O30:O32"/>
    <mergeCell ref="S27:S29"/>
    <mergeCell ref="T27:T29"/>
    <mergeCell ref="U27:U29"/>
    <mergeCell ref="V27:V29"/>
    <mergeCell ref="W27:W29"/>
    <mergeCell ref="X27:X29"/>
    <mergeCell ref="X24:X26"/>
    <mergeCell ref="A27:A29"/>
    <mergeCell ref="B27:B29"/>
    <mergeCell ref="C27:C29"/>
    <mergeCell ref="D27:D29"/>
    <mergeCell ref="E27:E29"/>
    <mergeCell ref="O27:O29"/>
    <mergeCell ref="P27:P29"/>
    <mergeCell ref="Q27:Q29"/>
    <mergeCell ref="R27:R29"/>
    <mergeCell ref="R24:R26"/>
    <mergeCell ref="S24:S26"/>
    <mergeCell ref="T24:T26"/>
    <mergeCell ref="U24:U26"/>
    <mergeCell ref="V24:V26"/>
    <mergeCell ref="W24:W26"/>
    <mergeCell ref="W33:W35"/>
    <mergeCell ref="X33:X35"/>
    <mergeCell ref="A36:A38"/>
    <mergeCell ref="B36:B38"/>
    <mergeCell ref="C36:C38"/>
    <mergeCell ref="D36:D38"/>
    <mergeCell ref="E36:E38"/>
    <mergeCell ref="O36:O38"/>
    <mergeCell ref="P36:P38"/>
    <mergeCell ref="Q36:Q38"/>
    <mergeCell ref="Q33:Q35"/>
    <mergeCell ref="R33:R35"/>
    <mergeCell ref="S33:S35"/>
    <mergeCell ref="T33:T35"/>
    <mergeCell ref="U33:U35"/>
    <mergeCell ref="V33:V35"/>
    <mergeCell ref="V30:V32"/>
    <mergeCell ref="W30:W32"/>
    <mergeCell ref="X30:X32"/>
    <mergeCell ref="A33:A35"/>
    <mergeCell ref="B33:B35"/>
    <mergeCell ref="C33:C35"/>
    <mergeCell ref="D33:D35"/>
    <mergeCell ref="E33:E35"/>
    <mergeCell ref="O33:O35"/>
    <mergeCell ref="P33:P35"/>
    <mergeCell ref="P30:P32"/>
    <mergeCell ref="Q30:Q32"/>
    <mergeCell ref="R30:R32"/>
    <mergeCell ref="S30:S32"/>
    <mergeCell ref="T30:T32"/>
    <mergeCell ref="U30:U32"/>
    <mergeCell ref="A42:A44"/>
    <mergeCell ref="B42:B44"/>
    <mergeCell ref="C42:C44"/>
    <mergeCell ref="D42:D44"/>
    <mergeCell ref="E42:E44"/>
    <mergeCell ref="O42:O44"/>
    <mergeCell ref="S39:S41"/>
    <mergeCell ref="T39:T41"/>
    <mergeCell ref="U39:U41"/>
    <mergeCell ref="V39:V41"/>
    <mergeCell ref="W39:W41"/>
    <mergeCell ref="X39:X41"/>
    <mergeCell ref="X36:X38"/>
    <mergeCell ref="A39:A41"/>
    <mergeCell ref="B39:B41"/>
    <mergeCell ref="C39:C41"/>
    <mergeCell ref="D39:D41"/>
    <mergeCell ref="E39:E41"/>
    <mergeCell ref="O39:O41"/>
    <mergeCell ref="P39:P41"/>
    <mergeCell ref="Q39:Q41"/>
    <mergeCell ref="R39:R41"/>
    <mergeCell ref="R36:R38"/>
    <mergeCell ref="S36:S38"/>
    <mergeCell ref="T36:T38"/>
    <mergeCell ref="U36:U38"/>
    <mergeCell ref="V36:V38"/>
    <mergeCell ref="W36:W38"/>
    <mergeCell ref="W45:W47"/>
    <mergeCell ref="X45:X47"/>
    <mergeCell ref="A48:A50"/>
    <mergeCell ref="B48:B50"/>
    <mergeCell ref="C48:C50"/>
    <mergeCell ref="D48:D50"/>
    <mergeCell ref="E48:E50"/>
    <mergeCell ref="O48:O50"/>
    <mergeCell ref="P48:P50"/>
    <mergeCell ref="Q48:Q50"/>
    <mergeCell ref="Q45:Q47"/>
    <mergeCell ref="R45:R47"/>
    <mergeCell ref="S45:S47"/>
    <mergeCell ref="T45:T47"/>
    <mergeCell ref="U45:U47"/>
    <mergeCell ref="V45:V47"/>
    <mergeCell ref="V42:V44"/>
    <mergeCell ref="W42:W44"/>
    <mergeCell ref="X42:X44"/>
    <mergeCell ref="A45:A47"/>
    <mergeCell ref="B45:B47"/>
    <mergeCell ref="C45:C47"/>
    <mergeCell ref="D45:D47"/>
    <mergeCell ref="E45:E47"/>
    <mergeCell ref="O45:O47"/>
    <mergeCell ref="P45:P47"/>
    <mergeCell ref="P42:P44"/>
    <mergeCell ref="Q42:Q44"/>
    <mergeCell ref="R42:R44"/>
    <mergeCell ref="S42:S44"/>
    <mergeCell ref="T42:T44"/>
    <mergeCell ref="U42:U44"/>
    <mergeCell ref="A54:A56"/>
    <mergeCell ref="B54:B56"/>
    <mergeCell ref="C54:C56"/>
    <mergeCell ref="D54:D56"/>
    <mergeCell ref="E54:E56"/>
    <mergeCell ref="O54:O56"/>
    <mergeCell ref="S51:S53"/>
    <mergeCell ref="T51:T53"/>
    <mergeCell ref="U51:U53"/>
    <mergeCell ref="V51:V53"/>
    <mergeCell ref="W51:W53"/>
    <mergeCell ref="X51:X53"/>
    <mergeCell ref="X48:X50"/>
    <mergeCell ref="A51:A53"/>
    <mergeCell ref="B51:B53"/>
    <mergeCell ref="C51:C53"/>
    <mergeCell ref="D51:D53"/>
    <mergeCell ref="E51:E53"/>
    <mergeCell ref="O51:O53"/>
    <mergeCell ref="P51:P53"/>
    <mergeCell ref="Q51:Q53"/>
    <mergeCell ref="R51:R53"/>
    <mergeCell ref="R48:R50"/>
    <mergeCell ref="S48:S50"/>
    <mergeCell ref="T48:T50"/>
    <mergeCell ref="U48:U50"/>
    <mergeCell ref="V48:V50"/>
    <mergeCell ref="W48:W50"/>
    <mergeCell ref="W57:W59"/>
    <mergeCell ref="X57:X59"/>
    <mergeCell ref="A60:A62"/>
    <mergeCell ref="B60:B62"/>
    <mergeCell ref="C60:C62"/>
    <mergeCell ref="D60:D62"/>
    <mergeCell ref="E60:E62"/>
    <mergeCell ref="O60:O62"/>
    <mergeCell ref="P60:P62"/>
    <mergeCell ref="Q60:Q62"/>
    <mergeCell ref="Q57:Q59"/>
    <mergeCell ref="R57:R59"/>
    <mergeCell ref="S57:S59"/>
    <mergeCell ref="T57:T59"/>
    <mergeCell ref="U57:U59"/>
    <mergeCell ref="V57:V59"/>
    <mergeCell ref="V54:V56"/>
    <mergeCell ref="W54:W56"/>
    <mergeCell ref="X54:X56"/>
    <mergeCell ref="A57:A59"/>
    <mergeCell ref="B57:B59"/>
    <mergeCell ref="C57:C59"/>
    <mergeCell ref="D57:D59"/>
    <mergeCell ref="E57:E59"/>
    <mergeCell ref="O57:O59"/>
    <mergeCell ref="P57:P59"/>
    <mergeCell ref="P54:P56"/>
    <mergeCell ref="Q54:Q56"/>
    <mergeCell ref="R54:R56"/>
    <mergeCell ref="S54:S56"/>
    <mergeCell ref="T54:T56"/>
    <mergeCell ref="U54:U56"/>
    <mergeCell ref="A66:A68"/>
    <mergeCell ref="B66:B68"/>
    <mergeCell ref="C66:C68"/>
    <mergeCell ref="D66:D68"/>
    <mergeCell ref="E66:E68"/>
    <mergeCell ref="O66:O68"/>
    <mergeCell ref="S63:S65"/>
    <mergeCell ref="T63:T65"/>
    <mergeCell ref="U63:U65"/>
    <mergeCell ref="V63:V65"/>
    <mergeCell ref="W63:W65"/>
    <mergeCell ref="X63:X65"/>
    <mergeCell ref="X60:X62"/>
    <mergeCell ref="A63:A65"/>
    <mergeCell ref="B63:B65"/>
    <mergeCell ref="C63:C65"/>
    <mergeCell ref="D63:D65"/>
    <mergeCell ref="E63:E65"/>
    <mergeCell ref="O63:O65"/>
    <mergeCell ref="P63:P65"/>
    <mergeCell ref="Q63:Q65"/>
    <mergeCell ref="R63:R65"/>
    <mergeCell ref="R60:R62"/>
    <mergeCell ref="S60:S62"/>
    <mergeCell ref="T60:T62"/>
    <mergeCell ref="U60:U62"/>
    <mergeCell ref="V60:V62"/>
    <mergeCell ref="W60:W62"/>
    <mergeCell ref="W69:W71"/>
    <mergeCell ref="X69:X71"/>
    <mergeCell ref="A72:A74"/>
    <mergeCell ref="B72:B74"/>
    <mergeCell ref="C72:C74"/>
    <mergeCell ref="D72:D74"/>
    <mergeCell ref="E72:E74"/>
    <mergeCell ref="O72:O74"/>
    <mergeCell ref="P72:P74"/>
    <mergeCell ref="Q72:Q74"/>
    <mergeCell ref="Q69:Q71"/>
    <mergeCell ref="R69:R71"/>
    <mergeCell ref="S69:S71"/>
    <mergeCell ref="T69:T71"/>
    <mergeCell ref="U69:U71"/>
    <mergeCell ref="V69:V71"/>
    <mergeCell ref="V66:V68"/>
    <mergeCell ref="W66:W68"/>
    <mergeCell ref="X66:X68"/>
    <mergeCell ref="A69:A71"/>
    <mergeCell ref="B69:B71"/>
    <mergeCell ref="C69:C71"/>
    <mergeCell ref="D69:D71"/>
    <mergeCell ref="E69:E71"/>
    <mergeCell ref="O69:O71"/>
    <mergeCell ref="P69:P71"/>
    <mergeCell ref="P66:P68"/>
    <mergeCell ref="Q66:Q68"/>
    <mergeCell ref="R66:R68"/>
    <mergeCell ref="S66:S68"/>
    <mergeCell ref="T66:T68"/>
    <mergeCell ref="U66:U68"/>
    <mergeCell ref="A78:A80"/>
    <mergeCell ref="B78:B80"/>
    <mergeCell ref="C78:C80"/>
    <mergeCell ref="D78:D80"/>
    <mergeCell ref="E78:E80"/>
    <mergeCell ref="O78:O80"/>
    <mergeCell ref="S75:S77"/>
    <mergeCell ref="T75:T77"/>
    <mergeCell ref="U75:U77"/>
    <mergeCell ref="V75:V77"/>
    <mergeCell ref="W75:W77"/>
    <mergeCell ref="X75:X77"/>
    <mergeCell ref="X72:X74"/>
    <mergeCell ref="A75:A77"/>
    <mergeCell ref="B75:B77"/>
    <mergeCell ref="C75:C77"/>
    <mergeCell ref="D75:D77"/>
    <mergeCell ref="E75:E77"/>
    <mergeCell ref="O75:O77"/>
    <mergeCell ref="P75:P77"/>
    <mergeCell ref="Q75:Q77"/>
    <mergeCell ref="R75:R77"/>
    <mergeCell ref="R72:R74"/>
    <mergeCell ref="S72:S74"/>
    <mergeCell ref="T72:T74"/>
    <mergeCell ref="U72:U74"/>
    <mergeCell ref="V72:V74"/>
    <mergeCell ref="W72:W74"/>
    <mergeCell ref="W81:W83"/>
    <mergeCell ref="X81:X83"/>
    <mergeCell ref="A84:A86"/>
    <mergeCell ref="B84:B86"/>
    <mergeCell ref="C84:C86"/>
    <mergeCell ref="D84:D86"/>
    <mergeCell ref="E84:E86"/>
    <mergeCell ref="O84:O86"/>
    <mergeCell ref="P84:P86"/>
    <mergeCell ref="Q84:Q86"/>
    <mergeCell ref="Q81:Q83"/>
    <mergeCell ref="R81:R83"/>
    <mergeCell ref="S81:S83"/>
    <mergeCell ref="T81:T83"/>
    <mergeCell ref="U81:U83"/>
    <mergeCell ref="V81:V83"/>
    <mergeCell ref="V78:V80"/>
    <mergeCell ref="W78:W80"/>
    <mergeCell ref="X78:X80"/>
    <mergeCell ref="A81:A83"/>
    <mergeCell ref="B81:B83"/>
    <mergeCell ref="C81:C83"/>
    <mergeCell ref="D81:D83"/>
    <mergeCell ref="E81:E83"/>
    <mergeCell ref="O81:O83"/>
    <mergeCell ref="P81:P83"/>
    <mergeCell ref="P78:P80"/>
    <mergeCell ref="Q78:Q80"/>
    <mergeCell ref="R78:R80"/>
    <mergeCell ref="S78:S80"/>
    <mergeCell ref="T78:T80"/>
    <mergeCell ref="U78:U80"/>
    <mergeCell ref="B90:B92"/>
    <mergeCell ref="C90:C92"/>
    <mergeCell ref="D90:D92"/>
    <mergeCell ref="E90:E92"/>
    <mergeCell ref="O90:O92"/>
    <mergeCell ref="A91:A92"/>
    <mergeCell ref="S87:S89"/>
    <mergeCell ref="T87:T89"/>
    <mergeCell ref="U87:U89"/>
    <mergeCell ref="V87:V89"/>
    <mergeCell ref="W87:W89"/>
    <mergeCell ref="X87:X89"/>
    <mergeCell ref="X84:X86"/>
    <mergeCell ref="A87:A89"/>
    <mergeCell ref="B87:B89"/>
    <mergeCell ref="C87:C89"/>
    <mergeCell ref="D87:D89"/>
    <mergeCell ref="E87:E89"/>
    <mergeCell ref="O87:O89"/>
    <mergeCell ref="P87:P89"/>
    <mergeCell ref="Q87:Q89"/>
    <mergeCell ref="R87:R89"/>
    <mergeCell ref="R84:R86"/>
    <mergeCell ref="S84:S86"/>
    <mergeCell ref="T84:T86"/>
    <mergeCell ref="U84:U86"/>
    <mergeCell ref="V84:V86"/>
    <mergeCell ref="W84:W86"/>
    <mergeCell ref="X93:X95"/>
    <mergeCell ref="B96:B98"/>
    <mergeCell ref="C96:C98"/>
    <mergeCell ref="D96:D98"/>
    <mergeCell ref="E96:E98"/>
    <mergeCell ref="O96:O98"/>
    <mergeCell ref="P96:P98"/>
    <mergeCell ref="Q96:Q98"/>
    <mergeCell ref="R96:R98"/>
    <mergeCell ref="S96:S98"/>
    <mergeCell ref="R93:R95"/>
    <mergeCell ref="S93:S95"/>
    <mergeCell ref="T93:T95"/>
    <mergeCell ref="U93:U95"/>
    <mergeCell ref="V93:V95"/>
    <mergeCell ref="W93:W95"/>
    <mergeCell ref="B93:B95"/>
    <mergeCell ref="C93:C95"/>
    <mergeCell ref="D93:D95"/>
    <mergeCell ref="E93:E95"/>
    <mergeCell ref="O93:O95"/>
    <mergeCell ref="Q93:Q95"/>
    <mergeCell ref="U99:U101"/>
    <mergeCell ref="V99:V101"/>
    <mergeCell ref="W99:W101"/>
    <mergeCell ref="X99:X101"/>
    <mergeCell ref="A102:A104"/>
    <mergeCell ref="B102:B104"/>
    <mergeCell ref="C102:C104"/>
    <mergeCell ref="D102:D104"/>
    <mergeCell ref="E102:E104"/>
    <mergeCell ref="O102:O104"/>
    <mergeCell ref="O99:O101"/>
    <mergeCell ref="P99:P101"/>
    <mergeCell ref="Q99:Q101"/>
    <mergeCell ref="R99:R101"/>
    <mergeCell ref="S99:S101"/>
    <mergeCell ref="T99:T101"/>
    <mergeCell ref="T96:T98"/>
    <mergeCell ref="U96:U98"/>
    <mergeCell ref="V96:V98"/>
    <mergeCell ref="W96:W98"/>
    <mergeCell ref="X96:X98"/>
    <mergeCell ref="A99:A101"/>
    <mergeCell ref="B99:B101"/>
    <mergeCell ref="C99:C101"/>
    <mergeCell ref="D99:D101"/>
    <mergeCell ref="E99:E101"/>
    <mergeCell ref="W105:W107"/>
    <mergeCell ref="X105:X107"/>
    <mergeCell ref="A108:A110"/>
    <mergeCell ref="B108:B110"/>
    <mergeCell ref="C108:C110"/>
    <mergeCell ref="D108:D110"/>
    <mergeCell ref="E108:E110"/>
    <mergeCell ref="O108:O110"/>
    <mergeCell ref="P108:P110"/>
    <mergeCell ref="Q108:Q110"/>
    <mergeCell ref="Q105:Q107"/>
    <mergeCell ref="R105:R107"/>
    <mergeCell ref="S105:S107"/>
    <mergeCell ref="T105:T107"/>
    <mergeCell ref="U105:U107"/>
    <mergeCell ref="V105:V107"/>
    <mergeCell ref="V102:V104"/>
    <mergeCell ref="W102:W104"/>
    <mergeCell ref="X102:X104"/>
    <mergeCell ref="A105:A107"/>
    <mergeCell ref="B105:B107"/>
    <mergeCell ref="C105:C107"/>
    <mergeCell ref="D105:D107"/>
    <mergeCell ref="E105:E107"/>
    <mergeCell ref="O105:O107"/>
    <mergeCell ref="P105:P107"/>
    <mergeCell ref="P102:P104"/>
    <mergeCell ref="Q102:Q104"/>
    <mergeCell ref="R102:R104"/>
    <mergeCell ref="S102:S104"/>
    <mergeCell ref="T102:T104"/>
    <mergeCell ref="U102:U104"/>
    <mergeCell ref="A114:A116"/>
    <mergeCell ref="B114:B116"/>
    <mergeCell ref="C114:C116"/>
    <mergeCell ref="D114:D116"/>
    <mergeCell ref="E114:E116"/>
    <mergeCell ref="O114:O116"/>
    <mergeCell ref="S111:S113"/>
    <mergeCell ref="T111:T113"/>
    <mergeCell ref="U111:U113"/>
    <mergeCell ref="V111:V113"/>
    <mergeCell ref="W111:W113"/>
    <mergeCell ref="X111:X113"/>
    <mergeCell ref="X108:X110"/>
    <mergeCell ref="A111:A113"/>
    <mergeCell ref="B111:B113"/>
    <mergeCell ref="C111:C113"/>
    <mergeCell ref="D111:D113"/>
    <mergeCell ref="E111:E113"/>
    <mergeCell ref="O111:O113"/>
    <mergeCell ref="P111:P113"/>
    <mergeCell ref="Q111:Q113"/>
    <mergeCell ref="R111:R113"/>
    <mergeCell ref="R108:R110"/>
    <mergeCell ref="S108:S110"/>
    <mergeCell ref="T108:T110"/>
    <mergeCell ref="U108:U110"/>
    <mergeCell ref="V108:V110"/>
    <mergeCell ref="W108:W110"/>
    <mergeCell ref="W117:W119"/>
    <mergeCell ref="X117:X119"/>
    <mergeCell ref="A120:A122"/>
    <mergeCell ref="B120:B122"/>
    <mergeCell ref="C120:C122"/>
    <mergeCell ref="D120:D122"/>
    <mergeCell ref="E120:E122"/>
    <mergeCell ref="O120:O122"/>
    <mergeCell ref="P120:P122"/>
    <mergeCell ref="Q120:Q122"/>
    <mergeCell ref="Q117:Q119"/>
    <mergeCell ref="R117:R119"/>
    <mergeCell ref="S117:S119"/>
    <mergeCell ref="T117:T119"/>
    <mergeCell ref="U117:U119"/>
    <mergeCell ref="V117:V119"/>
    <mergeCell ref="V114:V116"/>
    <mergeCell ref="W114:W116"/>
    <mergeCell ref="X114:X116"/>
    <mergeCell ref="A117:A119"/>
    <mergeCell ref="B117:B119"/>
    <mergeCell ref="C117:C119"/>
    <mergeCell ref="D117:D119"/>
    <mergeCell ref="E117:E119"/>
    <mergeCell ref="O117:O119"/>
    <mergeCell ref="P117:P119"/>
    <mergeCell ref="P114:P116"/>
    <mergeCell ref="Q114:Q116"/>
    <mergeCell ref="R114:R116"/>
    <mergeCell ref="S114:S116"/>
    <mergeCell ref="T114:T116"/>
    <mergeCell ref="U114:U116"/>
    <mergeCell ref="A126:A128"/>
    <mergeCell ref="B126:B128"/>
    <mergeCell ref="C126:C128"/>
    <mergeCell ref="D126:D128"/>
    <mergeCell ref="E126:E128"/>
    <mergeCell ref="O126:O128"/>
    <mergeCell ref="S123:S125"/>
    <mergeCell ref="T123:T125"/>
    <mergeCell ref="U123:U125"/>
    <mergeCell ref="V123:V125"/>
    <mergeCell ref="W123:W125"/>
    <mergeCell ref="X123:X125"/>
    <mergeCell ref="X120:X122"/>
    <mergeCell ref="A123:A125"/>
    <mergeCell ref="B123:B125"/>
    <mergeCell ref="C123:C125"/>
    <mergeCell ref="D123:D125"/>
    <mergeCell ref="E123:E125"/>
    <mergeCell ref="O123:O125"/>
    <mergeCell ref="P123:P125"/>
    <mergeCell ref="Q123:Q125"/>
    <mergeCell ref="R123:R125"/>
    <mergeCell ref="R120:R122"/>
    <mergeCell ref="S120:S122"/>
    <mergeCell ref="T120:T122"/>
    <mergeCell ref="U120:U122"/>
    <mergeCell ref="V120:V122"/>
    <mergeCell ref="W120:W122"/>
    <mergeCell ref="W130:W131"/>
    <mergeCell ref="X130:X131"/>
    <mergeCell ref="A132:A134"/>
    <mergeCell ref="B132:B134"/>
    <mergeCell ref="C132:C134"/>
    <mergeCell ref="D132:D134"/>
    <mergeCell ref="E132:E134"/>
    <mergeCell ref="O132:O134"/>
    <mergeCell ref="P132:P134"/>
    <mergeCell ref="Q132:Q134"/>
    <mergeCell ref="Q130:Q131"/>
    <mergeCell ref="R130:R131"/>
    <mergeCell ref="S130:S131"/>
    <mergeCell ref="T130:T131"/>
    <mergeCell ref="U130:U131"/>
    <mergeCell ref="V130:V131"/>
    <mergeCell ref="V126:V128"/>
    <mergeCell ref="W126:W128"/>
    <mergeCell ref="X126:X128"/>
    <mergeCell ref="A129:A131"/>
    <mergeCell ref="B129:B131"/>
    <mergeCell ref="C129:C131"/>
    <mergeCell ref="D129:D131"/>
    <mergeCell ref="E129:E131"/>
    <mergeCell ref="O130:O131"/>
    <mergeCell ref="P130:P131"/>
    <mergeCell ref="P126:P128"/>
    <mergeCell ref="Q126:Q128"/>
    <mergeCell ref="R126:R128"/>
    <mergeCell ref="S126:S128"/>
    <mergeCell ref="T126:T128"/>
    <mergeCell ref="U126:U128"/>
    <mergeCell ref="A138:A140"/>
    <mergeCell ref="B138:B140"/>
    <mergeCell ref="C138:C140"/>
    <mergeCell ref="D138:D140"/>
    <mergeCell ref="E138:E140"/>
    <mergeCell ref="O138:O140"/>
    <mergeCell ref="S135:S137"/>
    <mergeCell ref="T135:T137"/>
    <mergeCell ref="U135:U137"/>
    <mergeCell ref="V135:V137"/>
    <mergeCell ref="W135:W137"/>
    <mergeCell ref="X135:X137"/>
    <mergeCell ref="X132:X134"/>
    <mergeCell ref="A135:A137"/>
    <mergeCell ref="B135:B137"/>
    <mergeCell ref="C135:C137"/>
    <mergeCell ref="D135:D137"/>
    <mergeCell ref="E135:E137"/>
    <mergeCell ref="O135:O137"/>
    <mergeCell ref="P135:P137"/>
    <mergeCell ref="Q135:Q137"/>
    <mergeCell ref="R135:R137"/>
    <mergeCell ref="R132:R134"/>
    <mergeCell ref="S132:S134"/>
    <mergeCell ref="T132:T134"/>
    <mergeCell ref="U132:U134"/>
    <mergeCell ref="V132:V134"/>
    <mergeCell ref="W132:W134"/>
    <mergeCell ref="W141:W143"/>
    <mergeCell ref="X141:X143"/>
    <mergeCell ref="A144:A146"/>
    <mergeCell ref="B144:B146"/>
    <mergeCell ref="C144:C146"/>
    <mergeCell ref="D144:D146"/>
    <mergeCell ref="E144:E146"/>
    <mergeCell ref="O144:O146"/>
    <mergeCell ref="P144:P146"/>
    <mergeCell ref="Q144:Q146"/>
    <mergeCell ref="Q141:Q143"/>
    <mergeCell ref="R141:R143"/>
    <mergeCell ref="S141:S143"/>
    <mergeCell ref="T141:T143"/>
    <mergeCell ref="U141:U143"/>
    <mergeCell ref="V141:V143"/>
    <mergeCell ref="V138:V140"/>
    <mergeCell ref="W138:W140"/>
    <mergeCell ref="X138:X140"/>
    <mergeCell ref="A141:A143"/>
    <mergeCell ref="B141:B143"/>
    <mergeCell ref="C141:C143"/>
    <mergeCell ref="D141:D143"/>
    <mergeCell ref="E141:E143"/>
    <mergeCell ref="O141:O143"/>
    <mergeCell ref="P141:P143"/>
    <mergeCell ref="P138:P140"/>
    <mergeCell ref="Q138:Q140"/>
    <mergeCell ref="R138:R140"/>
    <mergeCell ref="S138:S140"/>
    <mergeCell ref="T138:T140"/>
    <mergeCell ref="U138:U140"/>
    <mergeCell ref="A150:A152"/>
    <mergeCell ref="B150:B152"/>
    <mergeCell ref="C150:C152"/>
    <mergeCell ref="D150:D152"/>
    <mergeCell ref="E150:E152"/>
    <mergeCell ref="O150:O152"/>
    <mergeCell ref="S147:S149"/>
    <mergeCell ref="T147:T149"/>
    <mergeCell ref="U147:U149"/>
    <mergeCell ref="V147:V149"/>
    <mergeCell ref="W147:W149"/>
    <mergeCell ref="X147:X149"/>
    <mergeCell ref="X144:X146"/>
    <mergeCell ref="A147:A149"/>
    <mergeCell ref="B147:B149"/>
    <mergeCell ref="C147:C149"/>
    <mergeCell ref="D147:D149"/>
    <mergeCell ref="E147:E149"/>
    <mergeCell ref="O147:O149"/>
    <mergeCell ref="P147:P149"/>
    <mergeCell ref="Q147:Q149"/>
    <mergeCell ref="R147:R149"/>
    <mergeCell ref="R144:R146"/>
    <mergeCell ref="S144:S146"/>
    <mergeCell ref="T144:T146"/>
    <mergeCell ref="U144:U146"/>
    <mergeCell ref="V144:V146"/>
    <mergeCell ref="W144:W146"/>
    <mergeCell ref="W153:W155"/>
    <mergeCell ref="X153:X155"/>
    <mergeCell ref="A156:A158"/>
    <mergeCell ref="B156:B158"/>
    <mergeCell ref="C156:C158"/>
    <mergeCell ref="D156:D158"/>
    <mergeCell ref="E156:E158"/>
    <mergeCell ref="O156:O158"/>
    <mergeCell ref="P156:P158"/>
    <mergeCell ref="Q156:Q158"/>
    <mergeCell ref="Q153:Q155"/>
    <mergeCell ref="R153:R155"/>
    <mergeCell ref="S153:S155"/>
    <mergeCell ref="T153:T155"/>
    <mergeCell ref="U153:U155"/>
    <mergeCell ref="V153:V155"/>
    <mergeCell ref="V150:V152"/>
    <mergeCell ref="W150:W152"/>
    <mergeCell ref="X150:X152"/>
    <mergeCell ref="A153:A155"/>
    <mergeCell ref="B153:B155"/>
    <mergeCell ref="C153:C155"/>
    <mergeCell ref="D153:D155"/>
    <mergeCell ref="E153:E155"/>
    <mergeCell ref="O153:O155"/>
    <mergeCell ref="P153:P155"/>
    <mergeCell ref="P150:P152"/>
    <mergeCell ref="Q150:Q152"/>
    <mergeCell ref="R150:R152"/>
    <mergeCell ref="S150:S152"/>
    <mergeCell ref="T150:T152"/>
    <mergeCell ref="U150:U152"/>
    <mergeCell ref="A162:A164"/>
    <mergeCell ref="B162:B164"/>
    <mergeCell ref="C162:C164"/>
    <mergeCell ref="D162:D164"/>
    <mergeCell ref="E162:E164"/>
    <mergeCell ref="O162:O164"/>
    <mergeCell ref="S159:S161"/>
    <mergeCell ref="T159:T161"/>
    <mergeCell ref="U159:U161"/>
    <mergeCell ref="V159:V161"/>
    <mergeCell ref="W159:W161"/>
    <mergeCell ref="X159:X161"/>
    <mergeCell ref="X156:X158"/>
    <mergeCell ref="A159:A161"/>
    <mergeCell ref="B159:B161"/>
    <mergeCell ref="C159:C161"/>
    <mergeCell ref="D159:D161"/>
    <mergeCell ref="E159:E161"/>
    <mergeCell ref="O159:O161"/>
    <mergeCell ref="P159:P161"/>
    <mergeCell ref="Q159:Q161"/>
    <mergeCell ref="R159:R161"/>
    <mergeCell ref="R156:R158"/>
    <mergeCell ref="S156:S158"/>
    <mergeCell ref="T156:T158"/>
    <mergeCell ref="U156:U158"/>
    <mergeCell ref="V156:V158"/>
    <mergeCell ref="W156:W158"/>
    <mergeCell ref="W165:W167"/>
    <mergeCell ref="X165:X167"/>
    <mergeCell ref="A168:A170"/>
    <mergeCell ref="B168:B170"/>
    <mergeCell ref="C168:C170"/>
    <mergeCell ref="D168:D170"/>
    <mergeCell ref="E168:E170"/>
    <mergeCell ref="O168:O170"/>
    <mergeCell ref="P168:P170"/>
    <mergeCell ref="Q168:Q170"/>
    <mergeCell ref="Q165:Q167"/>
    <mergeCell ref="R165:R167"/>
    <mergeCell ref="S165:S167"/>
    <mergeCell ref="T165:T167"/>
    <mergeCell ref="U165:U167"/>
    <mergeCell ref="V165:V167"/>
    <mergeCell ref="V162:V164"/>
    <mergeCell ref="W162:W164"/>
    <mergeCell ref="X162:X164"/>
    <mergeCell ref="A165:A167"/>
    <mergeCell ref="B165:B167"/>
    <mergeCell ref="C165:C167"/>
    <mergeCell ref="D165:D167"/>
    <mergeCell ref="E165:E167"/>
    <mergeCell ref="O165:O167"/>
    <mergeCell ref="P165:P167"/>
    <mergeCell ref="P162:P164"/>
    <mergeCell ref="Q162:Q164"/>
    <mergeCell ref="R162:R164"/>
    <mergeCell ref="S162:S164"/>
    <mergeCell ref="T162:T164"/>
    <mergeCell ref="U162:U164"/>
    <mergeCell ref="A174:A176"/>
    <mergeCell ref="B174:B176"/>
    <mergeCell ref="C174:C176"/>
    <mergeCell ref="D174:D176"/>
    <mergeCell ref="E174:E176"/>
    <mergeCell ref="O174:O176"/>
    <mergeCell ref="S171:S173"/>
    <mergeCell ref="T171:T173"/>
    <mergeCell ref="U171:U173"/>
    <mergeCell ref="V171:V173"/>
    <mergeCell ref="W171:W173"/>
    <mergeCell ref="X171:X173"/>
    <mergeCell ref="X168:X170"/>
    <mergeCell ref="A171:A173"/>
    <mergeCell ref="B171:B173"/>
    <mergeCell ref="C171:C173"/>
    <mergeCell ref="D171:D173"/>
    <mergeCell ref="E171:E173"/>
    <mergeCell ref="O171:O173"/>
    <mergeCell ref="P171:P173"/>
    <mergeCell ref="Q171:Q173"/>
    <mergeCell ref="R171:R173"/>
    <mergeCell ref="R168:R170"/>
    <mergeCell ref="S168:S170"/>
    <mergeCell ref="T168:T170"/>
    <mergeCell ref="U168:U170"/>
    <mergeCell ref="V168:V170"/>
    <mergeCell ref="W168:W170"/>
    <mergeCell ref="W177:W179"/>
    <mergeCell ref="X177:X179"/>
    <mergeCell ref="A180:A182"/>
    <mergeCell ref="B180:B182"/>
    <mergeCell ref="C180:C182"/>
    <mergeCell ref="D180:D182"/>
    <mergeCell ref="E180:E182"/>
    <mergeCell ref="O180:O182"/>
    <mergeCell ref="P180:P182"/>
    <mergeCell ref="Q180:Q182"/>
    <mergeCell ref="Q177:Q179"/>
    <mergeCell ref="R177:R179"/>
    <mergeCell ref="S177:S179"/>
    <mergeCell ref="T177:T179"/>
    <mergeCell ref="U177:U179"/>
    <mergeCell ref="V177:V179"/>
    <mergeCell ref="V174:V176"/>
    <mergeCell ref="W174:W176"/>
    <mergeCell ref="X174:X176"/>
    <mergeCell ref="A177:A179"/>
    <mergeCell ref="B177:B179"/>
    <mergeCell ref="C177:C179"/>
    <mergeCell ref="D177:D179"/>
    <mergeCell ref="E177:E179"/>
    <mergeCell ref="O177:O179"/>
    <mergeCell ref="P177:P179"/>
    <mergeCell ref="P174:P176"/>
    <mergeCell ref="Q174:Q176"/>
    <mergeCell ref="R174:R176"/>
    <mergeCell ref="S174:S176"/>
    <mergeCell ref="T174:T176"/>
    <mergeCell ref="U174:U176"/>
    <mergeCell ref="A186:A188"/>
    <mergeCell ref="B186:B188"/>
    <mergeCell ref="C186:C188"/>
    <mergeCell ref="D186:D188"/>
    <mergeCell ref="E186:E188"/>
    <mergeCell ref="O186:O188"/>
    <mergeCell ref="S183:S185"/>
    <mergeCell ref="T183:T185"/>
    <mergeCell ref="U183:U185"/>
    <mergeCell ref="V183:V185"/>
    <mergeCell ref="W183:W185"/>
    <mergeCell ref="X183:X185"/>
    <mergeCell ref="X180:X182"/>
    <mergeCell ref="A183:A185"/>
    <mergeCell ref="B183:B185"/>
    <mergeCell ref="C183:C185"/>
    <mergeCell ref="D183:D185"/>
    <mergeCell ref="E183:E185"/>
    <mergeCell ref="O183:O185"/>
    <mergeCell ref="P183:P185"/>
    <mergeCell ref="Q183:Q185"/>
    <mergeCell ref="R183:R185"/>
    <mergeCell ref="R180:R182"/>
    <mergeCell ref="S180:S182"/>
    <mergeCell ref="T180:T182"/>
    <mergeCell ref="U180:U182"/>
    <mergeCell ref="V180:V182"/>
    <mergeCell ref="W180:W182"/>
    <mergeCell ref="W189:W191"/>
    <mergeCell ref="X189:X191"/>
    <mergeCell ref="A192:A194"/>
    <mergeCell ref="B192:B194"/>
    <mergeCell ref="C192:C194"/>
    <mergeCell ref="D192:D194"/>
    <mergeCell ref="E192:E194"/>
    <mergeCell ref="O192:O194"/>
    <mergeCell ref="P192:P194"/>
    <mergeCell ref="Q192:Q194"/>
    <mergeCell ref="Q189:Q191"/>
    <mergeCell ref="R189:R191"/>
    <mergeCell ref="S189:S191"/>
    <mergeCell ref="T189:T191"/>
    <mergeCell ref="U189:U191"/>
    <mergeCell ref="V189:V191"/>
    <mergeCell ref="V186:V188"/>
    <mergeCell ref="W186:W188"/>
    <mergeCell ref="X186:X188"/>
    <mergeCell ref="A189:A191"/>
    <mergeCell ref="B189:B191"/>
    <mergeCell ref="C189:C191"/>
    <mergeCell ref="D189:D191"/>
    <mergeCell ref="E189:E191"/>
    <mergeCell ref="O189:O191"/>
    <mergeCell ref="P189:P191"/>
    <mergeCell ref="P186:P188"/>
    <mergeCell ref="Q186:Q188"/>
    <mergeCell ref="R186:R188"/>
    <mergeCell ref="S186:S188"/>
    <mergeCell ref="T186:T188"/>
    <mergeCell ref="U186:U188"/>
    <mergeCell ref="A198:A200"/>
    <mergeCell ref="B198:B200"/>
    <mergeCell ref="C198:C200"/>
    <mergeCell ref="D198:D200"/>
    <mergeCell ref="E198:E200"/>
    <mergeCell ref="O198:O200"/>
    <mergeCell ref="S195:S197"/>
    <mergeCell ref="T195:T197"/>
    <mergeCell ref="U195:U197"/>
    <mergeCell ref="V195:V197"/>
    <mergeCell ref="W195:W197"/>
    <mergeCell ref="X195:X197"/>
    <mergeCell ref="X192:X194"/>
    <mergeCell ref="A195:A197"/>
    <mergeCell ref="B195:B197"/>
    <mergeCell ref="C195:C197"/>
    <mergeCell ref="D195:D197"/>
    <mergeCell ref="E195:E197"/>
    <mergeCell ref="O195:O197"/>
    <mergeCell ref="P195:P197"/>
    <mergeCell ref="Q195:Q197"/>
    <mergeCell ref="R195:R197"/>
    <mergeCell ref="R192:R194"/>
    <mergeCell ref="S192:S194"/>
    <mergeCell ref="T192:T194"/>
    <mergeCell ref="U192:U194"/>
    <mergeCell ref="V192:V194"/>
    <mergeCell ref="W192:W194"/>
    <mergeCell ref="W201:W203"/>
    <mergeCell ref="X201:X203"/>
    <mergeCell ref="A204:A206"/>
    <mergeCell ref="B204:B206"/>
    <mergeCell ref="C204:C206"/>
    <mergeCell ref="D204:D206"/>
    <mergeCell ref="E204:E206"/>
    <mergeCell ref="O204:O206"/>
    <mergeCell ref="P204:P206"/>
    <mergeCell ref="Q204:Q206"/>
    <mergeCell ref="Q201:Q203"/>
    <mergeCell ref="R201:R203"/>
    <mergeCell ref="S201:S203"/>
    <mergeCell ref="T201:T203"/>
    <mergeCell ref="U201:U203"/>
    <mergeCell ref="V201:V203"/>
    <mergeCell ref="V198:V200"/>
    <mergeCell ref="W198:W200"/>
    <mergeCell ref="X198:X200"/>
    <mergeCell ref="A201:A203"/>
    <mergeCell ref="B201:B203"/>
    <mergeCell ref="C201:C203"/>
    <mergeCell ref="D201:D203"/>
    <mergeCell ref="E201:E203"/>
    <mergeCell ref="O201:O203"/>
    <mergeCell ref="P201:P203"/>
    <mergeCell ref="P198:P200"/>
    <mergeCell ref="Q198:Q200"/>
    <mergeCell ref="R198:R200"/>
    <mergeCell ref="S198:S200"/>
    <mergeCell ref="T198:T200"/>
    <mergeCell ref="U198:U200"/>
    <mergeCell ref="A210:A212"/>
    <mergeCell ref="B210:B212"/>
    <mergeCell ref="C210:C212"/>
    <mergeCell ref="D210:D212"/>
    <mergeCell ref="E210:E212"/>
    <mergeCell ref="O210:O212"/>
    <mergeCell ref="S207:S209"/>
    <mergeCell ref="T207:T209"/>
    <mergeCell ref="U207:U209"/>
    <mergeCell ref="V207:V209"/>
    <mergeCell ref="W207:W209"/>
    <mergeCell ref="X207:X209"/>
    <mergeCell ref="X204:X206"/>
    <mergeCell ref="A207:A209"/>
    <mergeCell ref="B207:B209"/>
    <mergeCell ref="C207:C209"/>
    <mergeCell ref="D207:D209"/>
    <mergeCell ref="E207:E209"/>
    <mergeCell ref="O207:O209"/>
    <mergeCell ref="P207:P209"/>
    <mergeCell ref="Q207:Q209"/>
    <mergeCell ref="R207:R209"/>
    <mergeCell ref="R204:R206"/>
    <mergeCell ref="S204:S206"/>
    <mergeCell ref="T204:T206"/>
    <mergeCell ref="U204:U206"/>
    <mergeCell ref="V204:V206"/>
    <mergeCell ref="W204:W206"/>
    <mergeCell ref="W213:W215"/>
    <mergeCell ref="X213:X215"/>
    <mergeCell ref="A216:A218"/>
    <mergeCell ref="B216:B218"/>
    <mergeCell ref="C216:C218"/>
    <mergeCell ref="D216:D218"/>
    <mergeCell ref="E216:E218"/>
    <mergeCell ref="O216:O218"/>
    <mergeCell ref="P216:P218"/>
    <mergeCell ref="Q216:Q218"/>
    <mergeCell ref="Q213:Q215"/>
    <mergeCell ref="R213:R215"/>
    <mergeCell ref="S213:S215"/>
    <mergeCell ref="T213:T215"/>
    <mergeCell ref="U213:U215"/>
    <mergeCell ref="V213:V215"/>
    <mergeCell ref="V210:V212"/>
    <mergeCell ref="W210:W212"/>
    <mergeCell ref="X210:X212"/>
    <mergeCell ref="A213:A215"/>
    <mergeCell ref="B213:B215"/>
    <mergeCell ref="C213:C215"/>
    <mergeCell ref="D213:D215"/>
    <mergeCell ref="E213:E215"/>
    <mergeCell ref="O213:O215"/>
    <mergeCell ref="P213:P215"/>
    <mergeCell ref="P210:P212"/>
    <mergeCell ref="Q210:Q212"/>
    <mergeCell ref="R210:R212"/>
    <mergeCell ref="S210:S212"/>
    <mergeCell ref="T210:T212"/>
    <mergeCell ref="U210:U212"/>
    <mergeCell ref="A222:A224"/>
    <mergeCell ref="B222:B224"/>
    <mergeCell ref="C222:C224"/>
    <mergeCell ref="D222:D224"/>
    <mergeCell ref="E222:E224"/>
    <mergeCell ref="O222:O224"/>
    <mergeCell ref="S219:S221"/>
    <mergeCell ref="T219:T221"/>
    <mergeCell ref="U219:U221"/>
    <mergeCell ref="V219:V221"/>
    <mergeCell ref="W219:W221"/>
    <mergeCell ref="X219:X221"/>
    <mergeCell ref="X216:X218"/>
    <mergeCell ref="A219:A221"/>
    <mergeCell ref="B219:B221"/>
    <mergeCell ref="C219:C221"/>
    <mergeCell ref="D219:D221"/>
    <mergeCell ref="E219:E221"/>
    <mergeCell ref="O219:O221"/>
    <mergeCell ref="P219:P221"/>
    <mergeCell ref="Q219:Q221"/>
    <mergeCell ref="R219:R221"/>
    <mergeCell ref="R216:R218"/>
    <mergeCell ref="S216:S218"/>
    <mergeCell ref="T216:T218"/>
    <mergeCell ref="U216:U218"/>
    <mergeCell ref="V216:V218"/>
    <mergeCell ref="W216:W218"/>
    <mergeCell ref="W225:W226"/>
    <mergeCell ref="X225:X226"/>
    <mergeCell ref="A228:A230"/>
    <mergeCell ref="B228:B230"/>
    <mergeCell ref="C228:C230"/>
    <mergeCell ref="D228:D230"/>
    <mergeCell ref="E228:E230"/>
    <mergeCell ref="O228:O230"/>
    <mergeCell ref="P228:P230"/>
    <mergeCell ref="Q228:Q230"/>
    <mergeCell ref="Q225:Q226"/>
    <mergeCell ref="R225:R226"/>
    <mergeCell ref="S225:S226"/>
    <mergeCell ref="T225:T226"/>
    <mergeCell ref="U225:U226"/>
    <mergeCell ref="V225:V226"/>
    <mergeCell ref="V222:V224"/>
    <mergeCell ref="W222:W224"/>
    <mergeCell ref="X222:X224"/>
    <mergeCell ref="A225:A227"/>
    <mergeCell ref="B225:B227"/>
    <mergeCell ref="C225:C227"/>
    <mergeCell ref="D225:D227"/>
    <mergeCell ref="E225:E227"/>
    <mergeCell ref="O225:O226"/>
    <mergeCell ref="P225:P226"/>
    <mergeCell ref="P222:P224"/>
    <mergeCell ref="Q222:Q224"/>
    <mergeCell ref="R222:R224"/>
    <mergeCell ref="S222:S224"/>
    <mergeCell ref="T222:T224"/>
    <mergeCell ref="U222:U224"/>
    <mergeCell ref="A234:A236"/>
    <mergeCell ref="B234:B236"/>
    <mergeCell ref="C234:C236"/>
    <mergeCell ref="D234:D236"/>
    <mergeCell ref="E234:E236"/>
    <mergeCell ref="O234:O236"/>
    <mergeCell ref="S231:S233"/>
    <mergeCell ref="T231:T233"/>
    <mergeCell ref="U231:U233"/>
    <mergeCell ref="V231:V233"/>
    <mergeCell ref="W231:W233"/>
    <mergeCell ref="X231:X233"/>
    <mergeCell ref="X228:X230"/>
    <mergeCell ref="A231:A233"/>
    <mergeCell ref="B231:B233"/>
    <mergeCell ref="C231:C233"/>
    <mergeCell ref="D231:D233"/>
    <mergeCell ref="E231:E233"/>
    <mergeCell ref="O231:O233"/>
    <mergeCell ref="P231:P233"/>
    <mergeCell ref="Q231:Q233"/>
    <mergeCell ref="R231:R233"/>
    <mergeCell ref="R228:R230"/>
    <mergeCell ref="S228:S230"/>
    <mergeCell ref="T228:T230"/>
    <mergeCell ref="U228:U230"/>
    <mergeCell ref="V228:V230"/>
    <mergeCell ref="W228:W230"/>
    <mergeCell ref="W237:W238"/>
    <mergeCell ref="X237:X238"/>
    <mergeCell ref="A240:A242"/>
    <mergeCell ref="B240:B242"/>
    <mergeCell ref="C240:C242"/>
    <mergeCell ref="D240:D242"/>
    <mergeCell ref="E240:E242"/>
    <mergeCell ref="O240:O242"/>
    <mergeCell ref="P240:P242"/>
    <mergeCell ref="Q240:Q242"/>
    <mergeCell ref="Q237:Q238"/>
    <mergeCell ref="R237:R238"/>
    <mergeCell ref="S237:S238"/>
    <mergeCell ref="T237:T238"/>
    <mergeCell ref="U237:U239"/>
    <mergeCell ref="V237:V238"/>
    <mergeCell ref="V234:V236"/>
    <mergeCell ref="W234:W236"/>
    <mergeCell ref="X234:X236"/>
    <mergeCell ref="A237:A239"/>
    <mergeCell ref="B237:B239"/>
    <mergeCell ref="C237:C239"/>
    <mergeCell ref="D237:D239"/>
    <mergeCell ref="E237:E239"/>
    <mergeCell ref="O237:O238"/>
    <mergeCell ref="P237:P238"/>
    <mergeCell ref="P234:P236"/>
    <mergeCell ref="Q234:Q236"/>
    <mergeCell ref="R234:R236"/>
    <mergeCell ref="S234:S236"/>
    <mergeCell ref="T234:T236"/>
    <mergeCell ref="U234:U236"/>
    <mergeCell ref="S243:S245"/>
    <mergeCell ref="T243:T245"/>
    <mergeCell ref="U243:U245"/>
    <mergeCell ref="V243:V245"/>
    <mergeCell ref="W243:W245"/>
    <mergeCell ref="X243:X245"/>
    <mergeCell ref="X240:X242"/>
    <mergeCell ref="A243:A245"/>
    <mergeCell ref="B243:B245"/>
    <mergeCell ref="C243:C245"/>
    <mergeCell ref="D243:D245"/>
    <mergeCell ref="E243:E245"/>
    <mergeCell ref="O243:O245"/>
    <mergeCell ref="P243:P245"/>
    <mergeCell ref="Q243:Q245"/>
    <mergeCell ref="R243:R245"/>
    <mergeCell ref="R240:R242"/>
    <mergeCell ref="S240:S242"/>
    <mergeCell ref="T240:T242"/>
    <mergeCell ref="U240:U242"/>
    <mergeCell ref="V240:V242"/>
    <mergeCell ref="W240:W242"/>
    <mergeCell ref="R249:R251"/>
    <mergeCell ref="S249:S251"/>
    <mergeCell ref="T249:T251"/>
    <mergeCell ref="U249:U251"/>
    <mergeCell ref="V249:V251"/>
    <mergeCell ref="V246:V248"/>
    <mergeCell ref="W246:W248"/>
    <mergeCell ref="X246:X248"/>
    <mergeCell ref="A249:A251"/>
    <mergeCell ref="B249:B251"/>
    <mergeCell ref="C249:C251"/>
    <mergeCell ref="D249:D251"/>
    <mergeCell ref="E249:E251"/>
    <mergeCell ref="O249:O251"/>
    <mergeCell ref="P249:P251"/>
    <mergeCell ref="P246:P248"/>
    <mergeCell ref="Q246:Q248"/>
    <mergeCell ref="R246:R248"/>
    <mergeCell ref="S246:S248"/>
    <mergeCell ref="T246:T248"/>
    <mergeCell ref="U246:U248"/>
    <mergeCell ref="A246:A248"/>
    <mergeCell ref="B246:B248"/>
    <mergeCell ref="C246:C248"/>
    <mergeCell ref="D246:D248"/>
    <mergeCell ref="E246:E248"/>
    <mergeCell ref="O246:O248"/>
    <mergeCell ref="F6:N6"/>
    <mergeCell ref="O6:X6"/>
    <mergeCell ref="C7:C10"/>
    <mergeCell ref="D7:D10"/>
    <mergeCell ref="F7:F10"/>
    <mergeCell ref="G7:N7"/>
    <mergeCell ref="O7:O10"/>
    <mergeCell ref="P7:P10"/>
    <mergeCell ref="Q7:X7"/>
    <mergeCell ref="G9:G10"/>
    <mergeCell ref="V255:V257"/>
    <mergeCell ref="W255:W257"/>
    <mergeCell ref="X255:X257"/>
    <mergeCell ref="I1:N1"/>
    <mergeCell ref="P1:X1"/>
    <mergeCell ref="A2:N2"/>
    <mergeCell ref="A6:A10"/>
    <mergeCell ref="B6:B10"/>
    <mergeCell ref="C6:D6"/>
    <mergeCell ref="E6:E10"/>
    <mergeCell ref="X252:X254"/>
    <mergeCell ref="A255:A257"/>
    <mergeCell ref="B255:E257"/>
    <mergeCell ref="O255:O257"/>
    <mergeCell ref="P255:P257"/>
    <mergeCell ref="Q255:Q257"/>
    <mergeCell ref="R255:R257"/>
    <mergeCell ref="S255:S257"/>
    <mergeCell ref="T255:T257"/>
    <mergeCell ref="U255:U257"/>
    <mergeCell ref="R252:R254"/>
    <mergeCell ref="S252:S254"/>
    <mergeCell ref="A93:A95"/>
    <mergeCell ref="A96:A98"/>
    <mergeCell ref="S258:S260"/>
    <mergeCell ref="T258:T260"/>
    <mergeCell ref="U258:U260"/>
    <mergeCell ref="V258:V260"/>
    <mergeCell ref="W258:W260"/>
    <mergeCell ref="X258:X260"/>
    <mergeCell ref="H9:N9"/>
    <mergeCell ref="Q9:Q10"/>
    <mergeCell ref="R9:X9"/>
    <mergeCell ref="A258:A260"/>
    <mergeCell ref="B258:E260"/>
    <mergeCell ref="O258:O260"/>
    <mergeCell ref="P258:P260"/>
    <mergeCell ref="Q258:Q260"/>
    <mergeCell ref="R258:R260"/>
    <mergeCell ref="T252:T254"/>
    <mergeCell ref="U252:U254"/>
    <mergeCell ref="V252:V254"/>
    <mergeCell ref="W252:W254"/>
    <mergeCell ref="W249:W251"/>
    <mergeCell ref="X249:X251"/>
    <mergeCell ref="A252:A254"/>
    <mergeCell ref="B252:B254"/>
    <mergeCell ref="C252:C254"/>
    <mergeCell ref="D252:D254"/>
    <mergeCell ref="E252:E254"/>
    <mergeCell ref="O252:O254"/>
    <mergeCell ref="P252:P254"/>
    <mergeCell ref="Q252:Q254"/>
    <mergeCell ref="Q249:Q251"/>
  </mergeCells>
  <pageMargins left="0.19685039370078741" right="0.19685039370078741" top="0.70866141732283472" bottom="0.27559055118110237" header="0.43307086614173229" footer="0.19685039370078741"/>
  <pageSetup paperSize="9" scale="53" fitToHeight="20" orientation="landscape"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Пользователь Windows</cp:lastModifiedBy>
  <cp:lastPrinted>2024-05-07T08:29:34Z</cp:lastPrinted>
  <dcterms:created xsi:type="dcterms:W3CDTF">2024-05-07T08:08:26Z</dcterms:created>
  <dcterms:modified xsi:type="dcterms:W3CDTF">2024-05-07T10:25:46Z</dcterms:modified>
</cp:coreProperties>
</file>