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<sst xmlns="http://schemas.openxmlformats.org/spreadsheetml/2006/main" count="239" uniqueCount="88">
  <si>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</si>
  <si>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</si>
  <si>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</si>
  <si>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</si>
  <si>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</si>
  <si>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</si>
  <si>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</si>
  <si>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</si>
  <si>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</si>
  <si>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</si>
  <si>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</si>
  <si>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</si>
  <si>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</si>
  <si>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</si>
  <si>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</si>
  <si>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</si>
  <si>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</si>
  <si>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</si>
  <si>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</si>
  <si>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</si>
  <si>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</si>
  <si>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</si>
  <si>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</si>
  <si>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</si>
  <si>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</si>
  <si>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</si>
  <si>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</si>
  <si>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</si>
  <si>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</si>
  <si>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</si>
  <si>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</si>
  <si>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</si>
  <si>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</si>
  <si>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</si>
  <si>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</si>
  <si>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</si>
  <si>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</si>
  <si>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</si>
  <si>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</si>
  <si>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</si>
  <si>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</si>
  <si>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</si>
  <si>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</si>
  <si>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</si>
  <si>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</si>
  <si>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</si>
  <si>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</si>
  <si>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</si>
  <si>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</si>
  <si>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</si>
  <si>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</si>
  <si>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</si>
  <si>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</si>
  <si>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</si>
  <si>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</si>
  <si>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</si>
  <si>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</si>
  <si>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</si>
  <si>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</si>
  <si>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</si>
  <si>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</si>
  <si>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</si>
  <si>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83</t>
  </si>
  <si>
    <t>51</t>
  </si>
  <si>
    <t>49</t>
  </si>
  <si>
    <t>45</t>
  </si>
  <si>
    <t>55</t>
  </si>
  <si>
    <t>12</t>
  </si>
  <si>
    <t>2</t>
  </si>
  <si>
    <t>9</t>
  </si>
  <si>
    <t>23</t>
  </si>
  <si>
    <t>6</t>
  </si>
  <si>
    <t>58</t>
  </si>
  <si>
    <t>2-2</t>
  </si>
  <si>
    <t>Надой н/т коров на 01.03. 2024</t>
  </si>
  <si>
    <t>57</t>
  </si>
  <si>
    <t>310</t>
  </si>
  <si>
    <t>18</t>
  </si>
  <si>
    <t>21</t>
  </si>
  <si>
    <t>8</t>
  </si>
  <si>
    <t>191</t>
  </si>
  <si>
    <t>220</t>
  </si>
  <si>
    <t>30</t>
  </si>
  <si>
    <t>65</t>
  </si>
  <si>
    <t>3-3</t>
  </si>
  <si>
    <t>5-5</t>
  </si>
  <si>
    <t>3,47</t>
  </si>
  <si>
    <t xml:space="preserve">СВОДКА ПО НАДОЮ МОЛОКА ЗА  26.03.2024 года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</si>
</sst>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K8" sqref="K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87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53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74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50</v>
      </c>
      <c r="E5" s="135"/>
      <c r="F5" s="134" t="s">
        <v>51</v>
      </c>
      <c r="G5" s="135"/>
      <c r="H5" s="134" t="s">
        <v>52</v>
      </c>
      <c r="I5" s="135"/>
      <c r="J5" s="122"/>
      <c r="K5" s="130"/>
      <c r="L5" s="122"/>
      <c r="M5" s="122"/>
      <c r="N5" s="79" t="s">
        <v>54</v>
      </c>
      <c r="O5" s="79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81" t="s">
        <v>18</v>
      </c>
      <c r="B6" s="62">
        <v>970</v>
      </c>
      <c r="C6" s="63">
        <v>24812</v>
      </c>
      <c r="D6" s="30">
        <v>282</v>
      </c>
      <c r="E6" s="30">
        <v>264</v>
      </c>
      <c r="F6" s="30">
        <v>272</v>
      </c>
      <c r="G6" s="30">
        <v>243</v>
      </c>
      <c r="H6" s="30">
        <v>302</v>
      </c>
      <c r="I6" s="30">
        <v>292</v>
      </c>
      <c r="J6" s="63">
        <v>25970</v>
      </c>
      <c r="K6" s="82">
        <v>93</v>
      </c>
      <c r="L6" s="31">
        <v>3.7</v>
      </c>
      <c r="M6" s="83" t="s">
        <v>86</v>
      </c>
      <c r="N6" s="32">
        <v>29</v>
      </c>
      <c r="O6" s="64">
        <v>27.8</v>
      </c>
      <c r="P6" s="30">
        <f>H6</f>
        <v>302</v>
      </c>
      <c r="Q6" s="84">
        <v>106</v>
      </c>
      <c r="R6" s="85" t="s">
        <v>60</v>
      </c>
      <c r="S6" s="65">
        <v>153</v>
      </c>
      <c r="T6" s="66">
        <v>83</v>
      </c>
      <c r="U6" s="86">
        <v>226</v>
      </c>
      <c r="V6" s="87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3550</v>
      </c>
      <c r="DH6" s="67"/>
      <c r="DI6" s="68"/>
      <c r="DJ6" s="67"/>
    </row>
    <row r="7" spans="1:192" ht="28.5" customHeight="1" thickBot="1">
      <c r="A7" s="81" t="s">
        <v>20</v>
      </c>
      <c r="B7" s="62">
        <v>157</v>
      </c>
      <c r="C7" s="89">
        <v>967</v>
      </c>
      <c r="D7" s="30">
        <v>15</v>
      </c>
      <c r="E7" s="30">
        <v>17</v>
      </c>
      <c r="F7" s="30">
        <v>13</v>
      </c>
      <c r="G7" s="30">
        <v>15</v>
      </c>
      <c r="H7" s="30">
        <v>13</v>
      </c>
      <c r="I7" s="30">
        <v>16</v>
      </c>
      <c r="J7" s="63">
        <v>884</v>
      </c>
      <c r="K7" s="82">
        <f>F7/D7*100</f>
        <v>86.666666666666671</v>
      </c>
      <c r="L7" s="31">
        <v>3.8</v>
      </c>
      <c r="M7" s="83" t="s">
        <v>21</v>
      </c>
      <c r="N7" s="32">
        <f>D7/B7*100</f>
        <v>9.5541401273885356</v>
      </c>
      <c r="O7" s="64">
        <v>6.8</v>
      </c>
      <c r="P7" s="30">
        <f>H7</f>
        <v>13</v>
      </c>
      <c r="Q7" s="84">
        <v>30</v>
      </c>
      <c r="R7" s="85"/>
      <c r="S7" s="65">
        <v>15</v>
      </c>
      <c r="T7" s="66"/>
      <c r="U7" s="86"/>
      <c r="V7" s="87" t="s">
        <v>84</v>
      </c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1000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25779</v>
      </c>
      <c r="D8" s="93">
        <f t="shared" si="0"/>
        <v>297</v>
      </c>
      <c r="E8" s="33">
        <f t="shared" si="0"/>
        <v>281</v>
      </c>
      <c r="F8" s="33">
        <f>F6+F7</f>
        <v>285</v>
      </c>
      <c r="G8" s="33">
        <f t="shared" si="0"/>
        <v>258</v>
      </c>
      <c r="H8" s="33">
        <f t="shared" si="0"/>
        <v>315</v>
      </c>
      <c r="I8" s="33">
        <f t="shared" si="0"/>
        <v>308</v>
      </c>
      <c r="J8" s="91">
        <f t="shared" si="0"/>
        <v>26854</v>
      </c>
      <c r="K8" s="94">
        <f>F8/D8*100</f>
        <v>95.959595959595958</v>
      </c>
      <c r="L8" s="31">
        <f>H8*3.4/F8</f>
        <v>3.7578947368421054</v>
      </c>
      <c r="M8" s="95">
        <f>(M6+M7)/2</f>
        <v>3.31</v>
      </c>
      <c r="N8" s="96">
        <f>D8/B8*100</f>
        <v>26.353149955634425</v>
      </c>
      <c r="O8" s="96">
        <v>23.4</v>
      </c>
      <c r="P8" s="33">
        <f t="shared" ref="P8:U8" si="1">P6+P7</f>
        <v>315</v>
      </c>
      <c r="Q8" s="33">
        <f t="shared" si="1"/>
        <v>136</v>
      </c>
      <c r="R8" s="33">
        <f t="shared" si="1"/>
        <v>10</v>
      </c>
      <c r="S8" s="33">
        <f>S6+S7</f>
        <v>168</v>
      </c>
      <c r="T8" s="33">
        <f t="shared" si="1"/>
        <v>83</v>
      </c>
      <c r="U8" s="33">
        <f t="shared" si="1"/>
        <v>226</v>
      </c>
      <c r="V8" s="34" t="s">
        <v>84</v>
      </c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4550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3735</v>
      </c>
      <c r="D9" s="65">
        <v>54</v>
      </c>
      <c r="E9" s="65">
        <v>57</v>
      </c>
      <c r="F9" s="65">
        <v>46</v>
      </c>
      <c r="G9" s="65">
        <v>41</v>
      </c>
      <c r="H9" s="65">
        <v>50</v>
      </c>
      <c r="I9" s="65">
        <v>45</v>
      </c>
      <c r="J9" s="63">
        <v>3508</v>
      </c>
      <c r="K9" s="37">
        <v>85</v>
      </c>
      <c r="L9" s="31">
        <v>3.7</v>
      </c>
      <c r="M9" s="99">
        <v>3.2</v>
      </c>
      <c r="N9" s="32">
        <v>15</v>
      </c>
      <c r="O9" s="64">
        <v>13.9</v>
      </c>
      <c r="P9" s="30">
        <f t="shared" ref="P9:P12" si="2">H9</f>
        <v>50</v>
      </c>
      <c r="Q9" s="84">
        <v>20</v>
      </c>
      <c r="R9" s="30">
        <v>7</v>
      </c>
      <c r="S9" s="71" t="s">
        <v>77</v>
      </c>
      <c r="T9" s="72" t="s">
        <v>82</v>
      </c>
      <c r="U9" s="100" t="s">
        <v>83</v>
      </c>
      <c r="V9" s="87" t="s">
        <v>73</v>
      </c>
      <c r="W9" s="71" t="s">
        <v>62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2000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1082</v>
      </c>
      <c r="D10" s="102">
        <v>16</v>
      </c>
      <c r="E10" s="102">
        <v>15</v>
      </c>
      <c r="F10" s="102">
        <v>15</v>
      </c>
      <c r="G10" s="102">
        <v>14</v>
      </c>
      <c r="H10" s="102">
        <v>15</v>
      </c>
      <c r="I10" s="65">
        <v>15</v>
      </c>
      <c r="J10" s="63">
        <v>1025</v>
      </c>
      <c r="K10" s="37">
        <f>F10/D10*100</f>
        <v>93.75</v>
      </c>
      <c r="L10" s="31">
        <v>3.8</v>
      </c>
      <c r="M10" s="73" t="s">
        <v>29</v>
      </c>
      <c r="N10" s="32">
        <f>D10/B10*100</f>
        <v>13.559322033898304</v>
      </c>
      <c r="O10" s="103">
        <v>13</v>
      </c>
      <c r="P10" s="30">
        <f>H10</f>
        <v>15</v>
      </c>
      <c r="Q10" s="104">
        <v>2</v>
      </c>
      <c r="R10" s="105"/>
      <c r="S10" s="24" t="s">
        <v>69</v>
      </c>
      <c r="T10" s="106" t="s">
        <v>57</v>
      </c>
      <c r="U10" s="107" t="s">
        <v>70</v>
      </c>
      <c r="V10" s="87"/>
      <c r="W10" s="24" t="s">
        <v>63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2510</v>
      </c>
      <c r="D11" s="102">
        <v>31</v>
      </c>
      <c r="E11" s="102">
        <v>31</v>
      </c>
      <c r="F11" s="102">
        <v>28</v>
      </c>
      <c r="G11" s="102">
        <v>28</v>
      </c>
      <c r="H11" s="102">
        <v>31</v>
      </c>
      <c r="I11" s="65">
        <v>32</v>
      </c>
      <c r="J11" s="63">
        <v>2510</v>
      </c>
      <c r="K11" s="37">
        <f>F11/D11*100</f>
        <v>90.322580645161281</v>
      </c>
      <c r="L11" s="31">
        <f t="shared" ref="L11:L19" si="3">H11*3.4/F11</f>
        <v>3.7642857142857138</v>
      </c>
      <c r="M11" s="73" t="s">
        <v>45</v>
      </c>
      <c r="N11" s="32">
        <f>D11/B11*100</f>
        <v>18.128654970760234</v>
      </c>
      <c r="O11" s="64">
        <v>22.8</v>
      </c>
      <c r="P11" s="30">
        <f t="shared" si="2"/>
        <v>31</v>
      </c>
      <c r="Q11" s="110">
        <v>6</v>
      </c>
      <c r="R11" s="110"/>
      <c r="S11" s="24" t="s">
        <v>60</v>
      </c>
      <c r="T11" s="106" t="s">
        <v>57</v>
      </c>
      <c r="U11" s="106" t="s">
        <v>78</v>
      </c>
      <c r="V11" s="24"/>
      <c r="W11" s="24" t="s">
        <v>64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1072</v>
      </c>
      <c r="D12" s="65">
        <v>15</v>
      </c>
      <c r="E12" s="65">
        <v>14</v>
      </c>
      <c r="F12" s="65">
        <v>14</v>
      </c>
      <c r="G12" s="65">
        <v>12</v>
      </c>
      <c r="H12" s="65">
        <v>14</v>
      </c>
      <c r="I12" s="65">
        <v>12</v>
      </c>
      <c r="J12" s="63">
        <v>947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13.3</v>
      </c>
      <c r="P12" s="30">
        <f t="shared" si="2"/>
        <v>14</v>
      </c>
      <c r="Q12" s="30">
        <v>2</v>
      </c>
      <c r="R12" s="30"/>
      <c r="S12" s="71" t="s">
        <v>71</v>
      </c>
      <c r="T12" s="72" t="s">
        <v>68</v>
      </c>
      <c r="U12" s="72" t="s">
        <v>68</v>
      </c>
      <c r="V12" s="71"/>
      <c r="W12" s="71" t="s">
        <v>65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" customHeight="1" thickBot="1">
      <c r="A14" s="70" t="s">
        <v>26</v>
      </c>
      <c r="B14" s="63">
        <v>185</v>
      </c>
      <c r="C14" s="63">
        <v>1391</v>
      </c>
      <c r="D14" s="65">
        <v>19</v>
      </c>
      <c r="E14" s="65">
        <v>18</v>
      </c>
      <c r="F14" s="65">
        <v>17</v>
      </c>
      <c r="G14" s="65">
        <v>16</v>
      </c>
      <c r="H14" s="65">
        <v>17</v>
      </c>
      <c r="I14" s="65">
        <v>16</v>
      </c>
      <c r="J14" s="63">
        <v>1222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8.4</v>
      </c>
      <c r="P14" s="30">
        <f>H14</f>
        <v>17</v>
      </c>
      <c r="Q14" s="30">
        <v>3</v>
      </c>
      <c r="R14" s="30"/>
      <c r="S14" s="71" t="s">
        <v>77</v>
      </c>
      <c r="T14" s="72" t="s">
        <v>79</v>
      </c>
      <c r="U14" s="72" t="s">
        <v>61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1.75" hidden="1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5</v>
      </c>
      <c r="F15" s="65">
        <v>0</v>
      </c>
      <c r="G15" s="65">
        <v>4</v>
      </c>
      <c r="H15" s="65">
        <v>0</v>
      </c>
      <c r="I15" s="65">
        <v>4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4.3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86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86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309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222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5.8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312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247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183</v>
      </c>
      <c r="D19" s="65">
        <v>4</v>
      </c>
      <c r="E19" s="65">
        <v>4</v>
      </c>
      <c r="F19" s="65">
        <v>3</v>
      </c>
      <c r="G19" s="65">
        <v>3</v>
      </c>
      <c r="H19" s="65">
        <v>3</v>
      </c>
      <c r="I19" s="65">
        <v>3</v>
      </c>
      <c r="J19" s="63">
        <v>156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6"/>
        <v>10</v>
      </c>
      <c r="O19" s="64">
        <v>10</v>
      </c>
      <c r="P19" s="117">
        <f t="shared" si="7"/>
        <v>3</v>
      </c>
      <c r="Q19" s="30">
        <v>3</v>
      </c>
      <c r="R19" s="30">
        <v>1</v>
      </c>
      <c r="S19" s="71" t="s">
        <v>30</v>
      </c>
      <c r="T19" s="72"/>
      <c r="U19" s="72"/>
      <c r="V19" s="71"/>
      <c r="W19" s="71" t="s">
        <v>61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10680</v>
      </c>
      <c r="D22" s="40">
        <f>D9+D10+D11+D12+D13+D14+D15+D16+D17+D18+D19+D20+D21</f>
        <v>151</v>
      </c>
      <c r="E22" s="40">
        <f>E9+E10+E11+E12+E13+E14+E15+E16+E17+E18+E19+E20+E21</f>
        <v>156</v>
      </c>
      <c r="F22" s="40">
        <f>F9+F10+F11+F12+F13+F14+F15+F16+F17+F18+F19+F20+F21</f>
        <v>132</v>
      </c>
      <c r="G22" s="40">
        <f>G21+G20+G19+G18+G17+G16+G15+G14+G13+G12+G11+G10+G9</f>
        <v>128</v>
      </c>
      <c r="H22" s="40">
        <f>H21+H20+H19+H18+H17+H16+H15+H14+H13+H12+H11+H10+H9</f>
        <v>139</v>
      </c>
      <c r="I22" s="40">
        <f>I21+I20+I19+I18+I17+I16+I15+I14+I13+I12+I11+I10+I9</f>
        <v>137</v>
      </c>
      <c r="J22" s="39">
        <f>J21+J20+J19+J18+J17+J16+J15+J14+J13+J12+J11+J10+J9</f>
        <v>9923</v>
      </c>
      <c r="K22" s="37">
        <f t="shared" si="4"/>
        <v>87.41721854304636</v>
      </c>
      <c r="L22" s="31">
        <f>H22*3.4/F22</f>
        <v>3.5803030303030301</v>
      </c>
      <c r="M22" s="41">
        <f>(M9+M10+M11+M12+M14+M15+M16+M17+M18+M19)/9</f>
        <v>3.1211111111111114</v>
      </c>
      <c r="N22" s="32">
        <f t="shared" si="6"/>
        <v>12.8839590443686</v>
      </c>
      <c r="O22" s="42">
        <v>11.8</v>
      </c>
      <c r="P22" s="30">
        <f>P21+P20+P19+P18+P17+P16+P15+P14+P13+P12+P11+P10+P9</f>
        <v>139</v>
      </c>
      <c r="Q22" s="30">
        <f t="shared" ref="Q22:U22" si="8">Q21+Q20+Q19+Q18+Q17+Q16+Q15+Q14+Q13+Q12+Q11+Q10+Q9</f>
        <v>36</v>
      </c>
      <c r="R22" s="30">
        <f t="shared" si="8"/>
        <v>8</v>
      </c>
      <c r="S22" s="30">
        <f t="shared" si="8"/>
        <v>64</v>
      </c>
      <c r="T22" s="30">
        <f t="shared" si="8"/>
        <v>50</v>
      </c>
      <c r="U22" s="30">
        <f t="shared" si="8"/>
        <v>127</v>
      </c>
      <c r="V22" s="43" t="s">
        <v>73</v>
      </c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36459</v>
      </c>
      <c r="D23" s="33">
        <f t="shared" ref="D23:J23" si="9">D22+D8</f>
        <v>448</v>
      </c>
      <c r="E23" s="33">
        <f t="shared" si="9"/>
        <v>437</v>
      </c>
      <c r="F23" s="53">
        <f t="shared" si="9"/>
        <v>417</v>
      </c>
      <c r="G23" s="53">
        <f t="shared" si="9"/>
        <v>386</v>
      </c>
      <c r="H23" s="33">
        <f t="shared" si="9"/>
        <v>454</v>
      </c>
      <c r="I23" s="33">
        <f t="shared" si="9"/>
        <v>445</v>
      </c>
      <c r="J23" s="76">
        <f t="shared" si="9"/>
        <v>36777</v>
      </c>
      <c r="K23" s="77">
        <f t="shared" si="4"/>
        <v>93.080357142857139</v>
      </c>
      <c r="L23" s="31">
        <f>H23*3.4/F23</f>
        <v>3.7016786570743405</v>
      </c>
      <c r="M23" s="54">
        <f>(M8+M22)/2</f>
        <v>3.2155555555555555</v>
      </c>
      <c r="N23" s="55">
        <f>D23/B23*100</f>
        <v>19.486733362331449</v>
      </c>
      <c r="O23" s="55">
        <v>17.3</v>
      </c>
      <c r="P23" s="56">
        <f>P22+P8</f>
        <v>454</v>
      </c>
      <c r="Q23" s="33">
        <f>Q22+Q8</f>
        <v>172</v>
      </c>
      <c r="R23" s="33">
        <f>R22+R8</f>
        <v>18</v>
      </c>
      <c r="S23" s="33">
        <f>S8+S22</f>
        <v>232</v>
      </c>
      <c r="T23" s="33">
        <f>T8+T22</f>
        <v>133</v>
      </c>
      <c r="U23" s="33">
        <f>U8+U22</f>
        <v>353</v>
      </c>
      <c r="V23" s="34" t="s">
        <v>85</v>
      </c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8250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38">
        <f>D23-E23</f>
        <v>11</v>
      </c>
      <c r="E24" s="139"/>
      <c r="F24" s="138">
        <f>F23-G23</f>
        <v>31</v>
      </c>
      <c r="G24" s="139"/>
      <c r="H24" s="140">
        <f>H23-I23</f>
        <v>9</v>
      </c>
      <c r="I24" s="141"/>
      <c r="J24" s="80"/>
      <c r="K24" s="78"/>
      <c r="L24" s="22"/>
      <c r="M24" s="22"/>
      <c r="N24" s="22"/>
      <c r="O24" s="22"/>
      <c r="P24" s="23"/>
      <c r="Q24" s="24" t="s">
        <v>80</v>
      </c>
      <c r="R24" s="24" t="s">
        <v>72</v>
      </c>
      <c r="S24" s="24" t="s">
        <v>81</v>
      </c>
      <c r="T24" s="24" t="s">
        <v>75</v>
      </c>
      <c r="U24" s="24" t="s">
        <v>76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8600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2024-03-27T03:05:40Z</cp:lastPrinted>
  <dcterms:created xsi:type="dcterms:W3CDTF">2020-08-31T08:55:27Z</dcterms:created>
  <dcterms:modified xsi:type="dcterms:W3CDTF">2024-03-27T03:11:21Z</dcterms:modified>
</cp:coreProperties>
</file>