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0" yWindow="0" windowWidth="22320" windowHeight="1276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Q22" i="1"/>
  <c r="R22"/>
  <c r="N11"/>
  <c r="S8"/>
  <c r="M22"/>
  <c r="N12" l="1"/>
  <c r="DJ22"/>
  <c r="D22"/>
  <c r="T8"/>
  <c r="R8"/>
  <c r="Q8"/>
  <c r="K7"/>
  <c r="S22"/>
  <c r="U22"/>
  <c r="DG22"/>
  <c r="C8"/>
  <c r="F8"/>
  <c r="L16"/>
  <c r="K16"/>
  <c r="N16"/>
  <c r="N10"/>
  <c r="K10"/>
  <c r="K11"/>
  <c r="DJ8"/>
  <c r="DG8"/>
  <c r="W8"/>
  <c r="U8"/>
  <c r="M8"/>
  <c r="J8"/>
  <c r="I8"/>
  <c r="H8"/>
  <c r="G8"/>
  <c r="E8"/>
  <c r="D8"/>
  <c r="B8"/>
  <c r="P15"/>
  <c r="W22"/>
  <c r="T22"/>
  <c r="H22"/>
  <c r="I22"/>
  <c r="C22"/>
  <c r="E22"/>
  <c r="F22"/>
  <c r="B22"/>
  <c r="P14"/>
  <c r="P12"/>
  <c r="P11"/>
  <c r="P10"/>
  <c r="P9"/>
  <c r="P7"/>
  <c r="P6"/>
  <c r="L22" l="1"/>
  <c r="N8"/>
  <c r="P8"/>
  <c r="N14"/>
  <c r="G22" l="1"/>
  <c r="J22" l="1"/>
  <c r="Q23" l="1"/>
  <c r="C23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<sst xmlns="http://schemas.openxmlformats.org/spreadsheetml/2006/main" count="237" uniqueCount="87">
  <si>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</si>
  <si>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</si>
  <si>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</si>
  <si>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</si>
  <si>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</si>
  <si>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</si>
  <si>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</si>
  <si>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</si>
  <si>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</si>
  <si>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</si>
  <si>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</si>
  <si>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</si>
  <si>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</si>
  <si>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</si>
  <si>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</si>
  <si>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</si>
  <si>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</si>
  <si>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</si>
  <si>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</si>
  <si>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</si>
  <si>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</si>
  <si>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</si>
  <si>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</si>
  <si>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</si>
  <si>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</si>
  <si>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</si>
  <si>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</si>
  <si>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</si>
  <si>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</si>
  <si>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</si>
  <si>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</si>
  <si>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</si>
  <si>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</si>
  <si>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</si>
  <si>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</si>
  <si>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</si>
  <si>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</si>
  <si>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</si>
  <si>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</si>
  <si>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</si>
  <si>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КФХ Староворцев С.В.</t>
  </si>
  <si>
    <t>подкормка зел.массой тонн</t>
  </si>
  <si>
    <t>Ф</t>
  </si>
  <si>
    <t>2023</t>
  </si>
  <si>
    <t>3,0</t>
  </si>
  <si>
    <t>3,35</t>
  </si>
  <si>
    <t>КФХ Барсумян А.Д.</t>
  </si>
  <si>
    <t>КФХ Боченков С.В.</t>
  </si>
  <si>
    <t>телок с 01.10.23</t>
  </si>
  <si>
    <t>вал. надой с начала 2024 года,ц</t>
  </si>
  <si>
    <r>
      <t xml:space="preserve">в а  л, ц              </t>
    </r>
    <r>
      <rPr>
        <sz val="8"/>
        <rFont val="Arial Narrow"/>
        <family val="2"/>
        <charset val="204"/>
      </rPr>
      <t>2024г  2023г.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</si>
  <si>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2024г. 2023г.</t>
    </r>
  </si>
  <si>
    <r>
      <t xml:space="preserve">зачет, </t>
    </r>
    <r>
      <rPr>
        <sz val="8"/>
        <rFont val="Arial Narrow"/>
        <family val="2"/>
        <charset val="204"/>
      </rPr>
      <t>ц     2024г.  2023г.</t>
    </r>
  </si>
  <si>
    <t>зачет с начала 2024  года,ц</t>
  </si>
  <si>
    <t>2024</t>
  </si>
  <si>
    <t>2520</t>
  </si>
  <si>
    <t>итого по КФХ</t>
  </si>
  <si>
    <t>5</t>
  </si>
  <si>
    <t>КФХ Орлов Д.Д.</t>
  </si>
  <si>
    <t>0</t>
  </si>
  <si>
    <t>10</t>
  </si>
  <si>
    <t>16</t>
  </si>
  <si>
    <t>83</t>
  </si>
  <si>
    <t>51</t>
  </si>
  <si>
    <t>49</t>
  </si>
  <si>
    <t>45</t>
  </si>
  <si>
    <t>55</t>
  </si>
  <si>
    <t>12</t>
  </si>
  <si>
    <t>2</t>
  </si>
  <si>
    <t>3,31</t>
  </si>
  <si>
    <t>15</t>
  </si>
  <si>
    <t>4</t>
  </si>
  <si>
    <t>20</t>
  </si>
  <si>
    <t>9</t>
  </si>
  <si>
    <t>23</t>
  </si>
  <si>
    <t>6</t>
  </si>
  <si>
    <t>14</t>
  </si>
  <si>
    <t xml:space="preserve">СВОДКА ПО НАДОЮ МОЛОКА ЗА  20.03.2024 года </t>
  </si>
  <si>
    <t>166</t>
  </si>
  <si>
    <t>58</t>
  </si>
  <si>
    <t>210</t>
  </si>
  <si>
    <t>52</t>
  </si>
  <si>
    <t>305</t>
  </si>
  <si>
    <t>25</t>
  </si>
  <si>
    <t>60</t>
  </si>
  <si>
    <t>2-2</t>
  </si>
  <si>
    <t>Надой н/т коров на 01.03. 2024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</si>
</sst>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3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7" fillId="2" borderId="3" xfId="0" applyNumberFormat="1" applyFont="1" applyFill="1" applyBorder="1" applyAlignment="1" applyProtection="1">
      <alignment horizontal="center"/>
      <protection locked="0"/>
    </xf>
    <xf numFmtId="49" fontId="16" fillId="2" borderId="11" xfId="0" applyNumberFormat="1" applyFont="1" applyFill="1" applyBorder="1" applyAlignment="1" applyProtection="1">
      <alignment horizontal="center" vertical="center"/>
      <protection locked="0"/>
    </xf>
    <xf numFmtId="49" fontId="17" fillId="2" borderId="7" xfId="0" applyNumberFormat="1" applyFont="1" applyFill="1" applyBorder="1" applyAlignment="1" applyProtection="1">
      <alignment horizontal="center"/>
      <protection locked="0"/>
    </xf>
    <xf numFmtId="49" fontId="17" fillId="2" borderId="6" xfId="0" applyNumberFormat="1" applyFont="1" applyFill="1" applyBorder="1" applyAlignment="1" applyProtection="1">
      <alignment horizontal="center"/>
      <protection locked="0"/>
    </xf>
    <xf numFmtId="0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2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</xf>
    <xf numFmtId="49" fontId="19" fillId="2" borderId="6" xfId="0" applyNumberFormat="1" applyFont="1" applyFill="1" applyBorder="1" applyAlignment="1" applyProtection="1">
      <alignment horizontal="center" vertical="center" wrapText="1"/>
    </xf>
    <xf numFmtId="164" fontId="19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Alignment="1">
      <alignment horizontal="center" vertical="center" wrapText="1"/>
    </xf>
    <xf numFmtId="1" fontId="17" fillId="2" borderId="7" xfId="0" applyNumberFormat="1" applyFont="1" applyFill="1" applyBorder="1" applyAlignment="1">
      <alignment horizontal="center" vertical="center" wrapText="1"/>
    </xf>
    <xf numFmtId="1" fontId="19" fillId="2" borderId="7" xfId="0" applyNumberFormat="1" applyFont="1" applyFill="1" applyBorder="1" applyAlignment="1">
      <alignment horizontal="center" vertical="center" wrapText="1"/>
    </xf>
    <xf numFmtId="1" fontId="19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" fontId="16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2" borderId="22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1" fontId="17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22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9" fillId="2" borderId="7" xfId="0" applyNumberFormat="1" applyFont="1" applyFill="1" applyBorder="1" applyAlignment="1" applyProtection="1">
      <alignment horizontal="center" vertical="center" wrapText="1"/>
    </xf>
    <xf numFmtId="49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/>
    </xf>
    <xf numFmtId="0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7" xfId="0" applyNumberFormat="1" applyFont="1" applyFill="1" applyBorder="1" applyAlignment="1" applyProtection="1">
      <alignment horizontal="center" vertical="center" wrapText="1"/>
    </xf>
    <xf numFmtId="164" fontId="19" fillId="2" borderId="7" xfId="0" applyNumberFormat="1" applyFont="1" applyFill="1" applyBorder="1" applyAlignment="1" applyProtection="1">
      <alignment horizontal="center" vertical="center" wrapText="1"/>
    </xf>
    <xf numFmtId="1" fontId="19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6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1" fontId="16" fillId="2" borderId="6" xfId="0" applyNumberFormat="1" applyFont="1" applyFill="1" applyBorder="1" applyAlignment="1">
      <alignment horizontal="center" vertical="center" wrapText="1"/>
    </xf>
    <xf numFmtId="1" fontId="19" fillId="2" borderId="6" xfId="0" applyNumberFormat="1" applyFont="1" applyFill="1" applyBorder="1" applyAlignment="1">
      <alignment horizontal="center" vertical="center" wrapText="1"/>
    </xf>
    <xf numFmtId="1" fontId="19" fillId="2" borderId="2" xfId="0" applyNumberFormat="1" applyFont="1" applyFill="1" applyBorder="1" applyAlignment="1">
      <alignment horizontal="center" vertical="center" wrapText="1"/>
    </xf>
    <xf numFmtId="1" fontId="19" fillId="2" borderId="2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" fontId="1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3" xfId="0" applyFont="1" applyFill="1" applyBorder="1" applyAlignment="1">
      <alignment horizontal="center" vertical="center" wrapText="1"/>
    </xf>
    <xf numFmtId="49" fontId="20" fillId="2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S8" sqref="S8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54" t="s">
        <v>77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54"/>
      <c r="BH1" s="154"/>
      <c r="BI1" s="154"/>
      <c r="BJ1" s="154"/>
      <c r="BK1" s="154"/>
      <c r="BL1" s="154"/>
      <c r="BM1" s="154"/>
      <c r="BN1" s="154"/>
      <c r="BO1" s="154"/>
      <c r="BP1" s="154"/>
      <c r="BQ1" s="154"/>
      <c r="BR1" s="154"/>
      <c r="BS1" s="154"/>
      <c r="BT1" s="154"/>
      <c r="BU1" s="154"/>
      <c r="BV1" s="154"/>
      <c r="BW1" s="154"/>
      <c r="BX1" s="154"/>
      <c r="BY1" s="154"/>
      <c r="BZ1" s="154"/>
      <c r="CA1" s="154"/>
      <c r="CB1" s="154"/>
      <c r="CC1" s="154"/>
      <c r="CD1" s="154"/>
      <c r="CE1" s="154"/>
      <c r="CF1" s="154"/>
      <c r="CG1" s="154"/>
      <c r="CH1" s="154"/>
      <c r="CI1" s="154"/>
      <c r="CJ1" s="154"/>
      <c r="CK1" s="154"/>
      <c r="CL1" s="154"/>
      <c r="CM1" s="154"/>
      <c r="CN1" s="154"/>
      <c r="CO1" s="154"/>
      <c r="CP1" s="154"/>
      <c r="CQ1" s="154"/>
      <c r="CR1" s="154"/>
      <c r="CS1" s="154"/>
      <c r="CT1" s="154"/>
      <c r="CU1" s="154"/>
      <c r="CV1" s="154"/>
      <c r="CW1" s="154"/>
      <c r="CX1" s="154"/>
      <c r="CY1" s="154"/>
      <c r="CZ1" s="154"/>
      <c r="DA1" s="154"/>
      <c r="DB1" s="154"/>
      <c r="DC1" s="154"/>
      <c r="DD1" s="154"/>
      <c r="DE1" s="154"/>
      <c r="DF1" s="154"/>
      <c r="DG1" s="154"/>
      <c r="DH1" s="154"/>
      <c r="DI1" s="154"/>
      <c r="DJ1" s="154"/>
    </row>
    <row r="2" spans="1:192" ht="12.75" customHeight="1">
      <c r="A2" s="155" t="s">
        <v>23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5"/>
      <c r="CP2" s="155"/>
      <c r="CQ2" s="155"/>
      <c r="CR2" s="155"/>
      <c r="CS2" s="155"/>
      <c r="CT2" s="155"/>
      <c r="CU2" s="155"/>
      <c r="CV2" s="155"/>
      <c r="CW2" s="155"/>
      <c r="CX2" s="155"/>
      <c r="CY2" s="155"/>
      <c r="CZ2" s="155"/>
      <c r="DA2" s="155"/>
      <c r="DB2" s="155"/>
      <c r="DC2" s="155"/>
      <c r="DD2" s="155"/>
      <c r="DE2" s="155"/>
      <c r="DF2" s="155"/>
      <c r="DG2" s="155"/>
      <c r="DH2" s="155"/>
      <c r="DI2" s="155"/>
      <c r="DJ2" s="155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56" t="s">
        <v>0</v>
      </c>
      <c r="B4" s="158" t="s">
        <v>1</v>
      </c>
      <c r="C4" s="160" t="s">
        <v>49</v>
      </c>
      <c r="D4" s="161" t="s">
        <v>2</v>
      </c>
      <c r="E4" s="162"/>
      <c r="F4" s="162"/>
      <c r="G4" s="162"/>
      <c r="H4" s="162"/>
      <c r="I4" s="163"/>
      <c r="J4" s="156" t="s">
        <v>53</v>
      </c>
      <c r="K4" s="164" t="s">
        <v>3</v>
      </c>
      <c r="L4" s="156" t="s">
        <v>4</v>
      </c>
      <c r="M4" s="156" t="s">
        <v>5</v>
      </c>
      <c r="N4" s="171" t="s">
        <v>6</v>
      </c>
      <c r="O4" s="172"/>
      <c r="P4" s="156" t="s">
        <v>37</v>
      </c>
      <c r="Q4" s="179" t="s">
        <v>7</v>
      </c>
      <c r="R4" s="180"/>
      <c r="S4" s="161" t="s">
        <v>8</v>
      </c>
      <c r="T4" s="162"/>
      <c r="U4" s="163"/>
      <c r="V4" s="164" t="s">
        <v>9</v>
      </c>
      <c r="W4" s="181" t="s">
        <v>86</v>
      </c>
      <c r="X4" s="182"/>
      <c r="Y4" s="8" t="s">
        <v>42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77" t="s">
        <v>10</v>
      </c>
      <c r="DH4" s="177" t="s">
        <v>10</v>
      </c>
      <c r="DI4" s="166" t="s">
        <v>11</v>
      </c>
      <c r="DJ4" s="168" t="s">
        <v>41</v>
      </c>
    </row>
    <row r="5" spans="1:192" ht="53.25" customHeight="1" thickBot="1">
      <c r="A5" s="157"/>
      <c r="B5" s="159"/>
      <c r="C5" s="160"/>
      <c r="D5" s="169" t="s">
        <v>50</v>
      </c>
      <c r="E5" s="170"/>
      <c r="F5" s="169" t="s">
        <v>51</v>
      </c>
      <c r="G5" s="170"/>
      <c r="H5" s="169" t="s">
        <v>52</v>
      </c>
      <c r="I5" s="170"/>
      <c r="J5" s="157"/>
      <c r="K5" s="165"/>
      <c r="L5" s="157"/>
      <c r="M5" s="157"/>
      <c r="N5" s="86" t="s">
        <v>54</v>
      </c>
      <c r="O5" s="86" t="s">
        <v>43</v>
      </c>
      <c r="P5" s="157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48</v>
      </c>
      <c r="V5" s="165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78"/>
      <c r="DH5" s="178"/>
      <c r="DI5" s="167"/>
      <c r="DJ5" s="168"/>
    </row>
    <row r="6" spans="1:192" ht="32.25" customHeight="1" thickBot="1">
      <c r="A6" s="88" t="s">
        <v>18</v>
      </c>
      <c r="B6" s="62">
        <v>970</v>
      </c>
      <c r="C6" s="63">
        <v>22946</v>
      </c>
      <c r="D6" s="30">
        <v>280</v>
      </c>
      <c r="E6" s="30">
        <v>264</v>
      </c>
      <c r="F6" s="30">
        <v>270</v>
      </c>
      <c r="G6" s="30">
        <v>243</v>
      </c>
      <c r="H6" s="30">
        <v>300</v>
      </c>
      <c r="I6" s="30">
        <v>292</v>
      </c>
      <c r="J6" s="63">
        <v>24030</v>
      </c>
      <c r="K6" s="79">
        <v>93</v>
      </c>
      <c r="L6" s="31">
        <v>3.8</v>
      </c>
      <c r="M6" s="80" t="s">
        <v>69</v>
      </c>
      <c r="N6" s="32">
        <v>28.8</v>
      </c>
      <c r="O6" s="64">
        <v>27.8</v>
      </c>
      <c r="P6" s="30">
        <f>H6</f>
        <v>300</v>
      </c>
      <c r="Q6" s="81">
        <v>76</v>
      </c>
      <c r="R6" s="82" t="s">
        <v>60</v>
      </c>
      <c r="S6" s="65">
        <v>90</v>
      </c>
      <c r="T6" s="66">
        <v>53</v>
      </c>
      <c r="U6" s="83">
        <v>226</v>
      </c>
      <c r="V6" s="84"/>
      <c r="W6" s="30">
        <v>344</v>
      </c>
      <c r="X6" s="64">
        <v>33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5">
        <v>3050</v>
      </c>
      <c r="DH6" s="67"/>
      <c r="DI6" s="68"/>
      <c r="DJ6" s="67"/>
    </row>
    <row r="7" spans="1:192" s="112" customFormat="1" ht="28.5" customHeight="1" thickBot="1">
      <c r="A7" s="88" t="s">
        <v>20</v>
      </c>
      <c r="B7" s="92">
        <v>157</v>
      </c>
      <c r="C7" s="93">
        <v>885</v>
      </c>
      <c r="D7" s="94">
        <v>13</v>
      </c>
      <c r="E7" s="94">
        <v>15</v>
      </c>
      <c r="F7" s="94">
        <v>12</v>
      </c>
      <c r="G7" s="94">
        <v>12</v>
      </c>
      <c r="H7" s="94">
        <v>13</v>
      </c>
      <c r="I7" s="94">
        <v>13</v>
      </c>
      <c r="J7" s="95">
        <v>806</v>
      </c>
      <c r="K7" s="96">
        <f>F7/D7*100</f>
        <v>92.307692307692307</v>
      </c>
      <c r="L7" s="97">
        <v>3.8</v>
      </c>
      <c r="M7" s="98" t="s">
        <v>21</v>
      </c>
      <c r="N7" s="99">
        <f>D7/B7*100</f>
        <v>8.2802547770700627</v>
      </c>
      <c r="O7" s="100">
        <v>6</v>
      </c>
      <c r="P7" s="94">
        <f>H7</f>
        <v>13</v>
      </c>
      <c r="Q7" s="101">
        <v>11</v>
      </c>
      <c r="R7" s="102"/>
      <c r="S7" s="103">
        <v>9</v>
      </c>
      <c r="T7" s="104"/>
      <c r="U7" s="105"/>
      <c r="V7" s="106"/>
      <c r="W7" s="94">
        <v>6</v>
      </c>
      <c r="X7" s="100">
        <v>16.2</v>
      </c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7"/>
      <c r="AN7" s="107"/>
      <c r="AO7" s="107"/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7"/>
      <c r="BF7" s="107"/>
      <c r="BG7" s="107"/>
      <c r="BH7" s="107"/>
      <c r="BI7" s="107"/>
      <c r="BJ7" s="107"/>
      <c r="BK7" s="107"/>
      <c r="BL7" s="107"/>
      <c r="BM7" s="107"/>
      <c r="BN7" s="107"/>
      <c r="BO7" s="107"/>
      <c r="BP7" s="107"/>
      <c r="BQ7" s="107"/>
      <c r="BR7" s="107"/>
      <c r="BS7" s="107"/>
      <c r="BT7" s="107"/>
      <c r="BU7" s="107"/>
      <c r="BV7" s="107"/>
      <c r="BW7" s="107"/>
      <c r="BX7" s="107"/>
      <c r="BY7" s="107"/>
      <c r="BZ7" s="107"/>
      <c r="CA7" s="107"/>
      <c r="CB7" s="107"/>
      <c r="CC7" s="107"/>
      <c r="CD7" s="107"/>
      <c r="CE7" s="107"/>
      <c r="CF7" s="107"/>
      <c r="CG7" s="107"/>
      <c r="CH7" s="107"/>
      <c r="CI7" s="107"/>
      <c r="CJ7" s="107"/>
      <c r="CK7" s="107"/>
      <c r="CL7" s="107"/>
      <c r="CM7" s="107"/>
      <c r="CN7" s="107"/>
      <c r="CO7" s="107"/>
      <c r="CP7" s="107"/>
      <c r="CQ7" s="107"/>
      <c r="CR7" s="107"/>
      <c r="CS7" s="107"/>
      <c r="CT7" s="107"/>
      <c r="CU7" s="107"/>
      <c r="CV7" s="107"/>
      <c r="CW7" s="107"/>
      <c r="CX7" s="107"/>
      <c r="CY7" s="107"/>
      <c r="CZ7" s="107"/>
      <c r="DA7" s="107"/>
      <c r="DB7" s="107"/>
      <c r="DC7" s="107"/>
      <c r="DD7" s="107"/>
      <c r="DE7" s="107"/>
      <c r="DF7" s="107"/>
      <c r="DG7" s="108">
        <v>900</v>
      </c>
      <c r="DH7" s="109"/>
      <c r="DI7" s="110"/>
      <c r="DJ7" s="109"/>
      <c r="DK7" s="111"/>
      <c r="DL7" s="111"/>
      <c r="DM7" s="111"/>
      <c r="DN7" s="111"/>
      <c r="DO7" s="111"/>
      <c r="DP7" s="111"/>
      <c r="DQ7" s="111"/>
      <c r="DR7" s="111"/>
      <c r="DS7" s="111"/>
      <c r="DT7" s="111"/>
      <c r="DU7" s="111"/>
      <c r="DV7" s="111"/>
      <c r="DW7" s="111"/>
      <c r="DX7" s="111"/>
      <c r="DY7" s="111"/>
      <c r="DZ7" s="111"/>
      <c r="EA7" s="111"/>
      <c r="EB7" s="111"/>
      <c r="EC7" s="111"/>
      <c r="ED7" s="111"/>
      <c r="EE7" s="111"/>
      <c r="EF7" s="111"/>
      <c r="EG7" s="111"/>
      <c r="EH7" s="111"/>
      <c r="EI7" s="111"/>
      <c r="EJ7" s="111"/>
      <c r="EK7" s="111"/>
      <c r="EL7" s="111"/>
      <c r="EM7" s="111"/>
      <c r="EN7" s="111"/>
      <c r="EO7" s="111"/>
      <c r="EP7" s="111"/>
      <c r="EQ7" s="111"/>
      <c r="ER7" s="111"/>
      <c r="ES7" s="111"/>
      <c r="ET7" s="111"/>
      <c r="EU7" s="111"/>
      <c r="EV7" s="111"/>
      <c r="EW7" s="111"/>
      <c r="EX7" s="111"/>
      <c r="EY7" s="111"/>
      <c r="EZ7" s="111"/>
      <c r="FA7" s="111"/>
      <c r="FB7" s="111"/>
      <c r="FC7" s="111"/>
      <c r="FD7" s="111"/>
      <c r="FE7" s="111"/>
      <c r="FF7" s="111"/>
      <c r="FG7" s="111"/>
      <c r="FH7" s="111"/>
      <c r="FI7" s="111"/>
      <c r="FJ7" s="111"/>
      <c r="FK7" s="111"/>
      <c r="FL7" s="111"/>
      <c r="FM7" s="111"/>
      <c r="FN7" s="111"/>
      <c r="FO7" s="111"/>
      <c r="FP7" s="111"/>
      <c r="FQ7" s="111"/>
      <c r="FR7" s="111"/>
      <c r="FS7" s="111"/>
      <c r="FT7" s="111"/>
      <c r="FU7" s="111"/>
      <c r="FV7" s="111"/>
      <c r="FW7" s="111"/>
      <c r="FX7" s="111"/>
      <c r="FY7" s="111"/>
      <c r="FZ7" s="111"/>
      <c r="GA7" s="111"/>
      <c r="GB7" s="111"/>
      <c r="GC7" s="111"/>
      <c r="GD7" s="111"/>
      <c r="GE7" s="111"/>
      <c r="GF7" s="111"/>
      <c r="GG7" s="111"/>
      <c r="GH7" s="111"/>
      <c r="GI7" s="111"/>
      <c r="GJ7" s="111"/>
    </row>
    <row r="8" spans="1:192" s="124" customFormat="1" ht="24" customHeight="1" thickBot="1">
      <c r="A8" s="89" t="s">
        <v>22</v>
      </c>
      <c r="B8" s="113">
        <f t="shared" ref="B8:J8" si="0">B6+B7</f>
        <v>1127</v>
      </c>
      <c r="C8" s="114">
        <f>C7+C6</f>
        <v>23831</v>
      </c>
      <c r="D8" s="115">
        <f t="shared" si="0"/>
        <v>293</v>
      </c>
      <c r="E8" s="116">
        <f t="shared" si="0"/>
        <v>279</v>
      </c>
      <c r="F8" s="116">
        <f>F6+F7</f>
        <v>282</v>
      </c>
      <c r="G8" s="116">
        <f t="shared" si="0"/>
        <v>255</v>
      </c>
      <c r="H8" s="116">
        <f t="shared" si="0"/>
        <v>313</v>
      </c>
      <c r="I8" s="116">
        <f t="shared" si="0"/>
        <v>305</v>
      </c>
      <c r="J8" s="113">
        <f t="shared" si="0"/>
        <v>24836</v>
      </c>
      <c r="K8" s="117">
        <f>F8/D8*100</f>
        <v>96.24573378839591</v>
      </c>
      <c r="L8" s="97">
        <f>H8*3.4/F8</f>
        <v>3.7737588652482272</v>
      </c>
      <c r="M8" s="118">
        <f>(M6+M7)/2</f>
        <v>3.23</v>
      </c>
      <c r="N8" s="119">
        <f>D8/B8*100</f>
        <v>25.998225377107364</v>
      </c>
      <c r="O8" s="119">
        <v>23.3</v>
      </c>
      <c r="P8" s="116">
        <f t="shared" ref="P8:U8" si="1">P6+P7</f>
        <v>313</v>
      </c>
      <c r="Q8" s="116">
        <f t="shared" si="1"/>
        <v>87</v>
      </c>
      <c r="R8" s="116">
        <f t="shared" si="1"/>
        <v>10</v>
      </c>
      <c r="S8" s="116">
        <f>S6+S7</f>
        <v>99</v>
      </c>
      <c r="T8" s="116">
        <f t="shared" si="1"/>
        <v>53</v>
      </c>
      <c r="U8" s="116">
        <f t="shared" si="1"/>
        <v>226</v>
      </c>
      <c r="V8" s="120"/>
      <c r="W8" s="116">
        <f>W6+W7</f>
        <v>350</v>
      </c>
      <c r="X8" s="119">
        <v>24.6</v>
      </c>
      <c r="Y8" s="116" t="e">
        <f>Y6+#REF!+#REF!+Y7</f>
        <v>#REF!</v>
      </c>
      <c r="Z8" s="116" t="e">
        <f>Z6+#REF!+#REF!+Z7</f>
        <v>#REF!</v>
      </c>
      <c r="AA8" s="116" t="e">
        <f>AA6+#REF!+#REF!+AA7</f>
        <v>#REF!</v>
      </c>
      <c r="AB8" s="116" t="e">
        <f>AB6+#REF!+#REF!+AB7</f>
        <v>#REF!</v>
      </c>
      <c r="AC8" s="116" t="e">
        <f>AC6+#REF!+#REF!+AC7</f>
        <v>#REF!</v>
      </c>
      <c r="AD8" s="116" t="e">
        <f>AD6+#REF!+#REF!+AD7</f>
        <v>#REF!</v>
      </c>
      <c r="AE8" s="116" t="e">
        <f>AE6+#REF!+#REF!+AE7</f>
        <v>#REF!</v>
      </c>
      <c r="AF8" s="116" t="e">
        <f>AF6+#REF!+#REF!+AF7</f>
        <v>#REF!</v>
      </c>
      <c r="AG8" s="116" t="e">
        <f>AG6+#REF!+#REF!+AG7</f>
        <v>#REF!</v>
      </c>
      <c r="AH8" s="116" t="e">
        <f>AH6+#REF!+#REF!+AH7</f>
        <v>#REF!</v>
      </c>
      <c r="AI8" s="116" t="e">
        <f>AI6+#REF!+#REF!+AI7</f>
        <v>#REF!</v>
      </c>
      <c r="AJ8" s="116" t="e">
        <f>AJ6+#REF!+#REF!+AJ7</f>
        <v>#REF!</v>
      </c>
      <c r="AK8" s="116" t="e">
        <f>AK6+#REF!+#REF!+AK7</f>
        <v>#REF!</v>
      </c>
      <c r="AL8" s="116" t="e">
        <f>AL6+#REF!+#REF!+AL7</f>
        <v>#REF!</v>
      </c>
      <c r="AM8" s="116" t="e">
        <f>AM6+#REF!+#REF!+AM7</f>
        <v>#REF!</v>
      </c>
      <c r="AN8" s="116" t="e">
        <f>AN6+#REF!+#REF!+AN7</f>
        <v>#REF!</v>
      </c>
      <c r="AO8" s="116" t="e">
        <f>AO6+#REF!+#REF!+AO7</f>
        <v>#REF!</v>
      </c>
      <c r="AP8" s="116" t="e">
        <f>AP6+#REF!+#REF!+AP7</f>
        <v>#REF!</v>
      </c>
      <c r="AQ8" s="116" t="e">
        <f>AQ6+#REF!+#REF!+AQ7</f>
        <v>#REF!</v>
      </c>
      <c r="AR8" s="116" t="e">
        <f>AR6+#REF!+#REF!+AR7</f>
        <v>#REF!</v>
      </c>
      <c r="AS8" s="116" t="e">
        <f>AS6+#REF!+#REF!+AS7</f>
        <v>#REF!</v>
      </c>
      <c r="AT8" s="116" t="e">
        <f>AT6+#REF!+#REF!+AT7</f>
        <v>#REF!</v>
      </c>
      <c r="AU8" s="116" t="e">
        <f>AU6+#REF!+#REF!+AU7</f>
        <v>#REF!</v>
      </c>
      <c r="AV8" s="116" t="e">
        <f>AV6+#REF!+#REF!+AV7</f>
        <v>#REF!</v>
      </c>
      <c r="AW8" s="116" t="e">
        <f>AW6+#REF!+#REF!+AW7</f>
        <v>#REF!</v>
      </c>
      <c r="AX8" s="116" t="e">
        <f>AX6+#REF!+#REF!+AX7</f>
        <v>#REF!</v>
      </c>
      <c r="AY8" s="116" t="e">
        <f>AY6+#REF!+#REF!+AY7</f>
        <v>#REF!</v>
      </c>
      <c r="AZ8" s="116" t="e">
        <f>AZ6+#REF!+#REF!+AZ7</f>
        <v>#REF!</v>
      </c>
      <c r="BA8" s="116" t="e">
        <f>BA6+#REF!+#REF!+BA7</f>
        <v>#REF!</v>
      </c>
      <c r="BB8" s="116" t="e">
        <f>BB6+#REF!+#REF!+BB7</f>
        <v>#REF!</v>
      </c>
      <c r="BC8" s="116" t="e">
        <f>BC6+#REF!+#REF!+BC7</f>
        <v>#REF!</v>
      </c>
      <c r="BD8" s="116" t="e">
        <f>BD6+#REF!+#REF!+BD7</f>
        <v>#REF!</v>
      </c>
      <c r="BE8" s="116" t="e">
        <f>BE6+#REF!+#REF!+BE7</f>
        <v>#REF!</v>
      </c>
      <c r="BF8" s="116" t="e">
        <f>BF6+#REF!+#REF!+BF7</f>
        <v>#REF!</v>
      </c>
      <c r="BG8" s="116" t="e">
        <f>BG6+#REF!+#REF!+BG7</f>
        <v>#REF!</v>
      </c>
      <c r="BH8" s="116" t="e">
        <f>BH6+#REF!+#REF!+BH7</f>
        <v>#REF!</v>
      </c>
      <c r="BI8" s="116" t="e">
        <f>BI6+#REF!+#REF!+BI7</f>
        <v>#REF!</v>
      </c>
      <c r="BJ8" s="116" t="e">
        <f>BJ6+#REF!+#REF!+BJ7</f>
        <v>#REF!</v>
      </c>
      <c r="BK8" s="116" t="e">
        <f>BK6+#REF!+#REF!+BK7</f>
        <v>#REF!</v>
      </c>
      <c r="BL8" s="116" t="e">
        <f>BL6+#REF!+#REF!+BL7</f>
        <v>#REF!</v>
      </c>
      <c r="BM8" s="116" t="e">
        <f>BM6+#REF!+#REF!+BM7</f>
        <v>#REF!</v>
      </c>
      <c r="BN8" s="116" t="e">
        <f>BN6+#REF!+#REF!+BN7</f>
        <v>#REF!</v>
      </c>
      <c r="BO8" s="116" t="e">
        <f>BO6+#REF!+#REF!+BO7</f>
        <v>#REF!</v>
      </c>
      <c r="BP8" s="116" t="e">
        <f>BP6+#REF!+#REF!+BP7</f>
        <v>#REF!</v>
      </c>
      <c r="BQ8" s="116" t="e">
        <f>BQ6+#REF!+#REF!+BQ7</f>
        <v>#REF!</v>
      </c>
      <c r="BR8" s="116" t="e">
        <f>BR6+#REF!+#REF!+BR7</f>
        <v>#REF!</v>
      </c>
      <c r="BS8" s="116" t="e">
        <f>BS6+#REF!+#REF!+BS7</f>
        <v>#REF!</v>
      </c>
      <c r="BT8" s="116" t="e">
        <f>BT6+#REF!+#REF!+BT7</f>
        <v>#REF!</v>
      </c>
      <c r="BU8" s="116" t="e">
        <f>BU6+#REF!+#REF!+BU7</f>
        <v>#REF!</v>
      </c>
      <c r="BV8" s="116" t="e">
        <f>BV6+#REF!+#REF!+BV7</f>
        <v>#REF!</v>
      </c>
      <c r="BW8" s="116" t="e">
        <f>BW6+#REF!+#REF!+BW7</f>
        <v>#REF!</v>
      </c>
      <c r="BX8" s="116" t="e">
        <f>BX6+#REF!+#REF!+BX7</f>
        <v>#REF!</v>
      </c>
      <c r="BY8" s="116" t="e">
        <f>BY6+#REF!+#REF!+BY7</f>
        <v>#REF!</v>
      </c>
      <c r="BZ8" s="116" t="e">
        <f>BZ6+#REF!+#REF!+BZ7</f>
        <v>#REF!</v>
      </c>
      <c r="CA8" s="116" t="e">
        <f>CA6+#REF!+#REF!+CA7</f>
        <v>#REF!</v>
      </c>
      <c r="CB8" s="116" t="e">
        <f>CB6+#REF!+#REF!+CB7</f>
        <v>#REF!</v>
      </c>
      <c r="CC8" s="116" t="e">
        <f>CC6+#REF!+#REF!+CC7</f>
        <v>#REF!</v>
      </c>
      <c r="CD8" s="116" t="e">
        <f>CD6+#REF!+#REF!+CD7</f>
        <v>#REF!</v>
      </c>
      <c r="CE8" s="116" t="e">
        <f>CE6+#REF!+#REF!+CE7</f>
        <v>#REF!</v>
      </c>
      <c r="CF8" s="116" t="e">
        <f>CF6+#REF!+#REF!+CF7</f>
        <v>#REF!</v>
      </c>
      <c r="CG8" s="116" t="e">
        <f>CG6+#REF!+#REF!+CG7</f>
        <v>#REF!</v>
      </c>
      <c r="CH8" s="116" t="e">
        <f>CH6+#REF!+#REF!+CH7</f>
        <v>#REF!</v>
      </c>
      <c r="CI8" s="116" t="e">
        <f>CI6+#REF!+#REF!+CI7</f>
        <v>#REF!</v>
      </c>
      <c r="CJ8" s="116" t="e">
        <f>CJ6+#REF!+#REF!+CJ7</f>
        <v>#REF!</v>
      </c>
      <c r="CK8" s="116" t="e">
        <f>CK6+#REF!+#REF!+CK7</f>
        <v>#REF!</v>
      </c>
      <c r="CL8" s="116" t="e">
        <f>CL6+#REF!+#REF!+CL7</f>
        <v>#REF!</v>
      </c>
      <c r="CM8" s="116" t="e">
        <f>CM6+#REF!+#REF!+CM7</f>
        <v>#REF!</v>
      </c>
      <c r="CN8" s="116" t="e">
        <f>CN6+#REF!+#REF!+CN7</f>
        <v>#REF!</v>
      </c>
      <c r="CO8" s="116" t="e">
        <f>CO6+#REF!+#REF!+CO7</f>
        <v>#REF!</v>
      </c>
      <c r="CP8" s="116" t="e">
        <f>CP6+#REF!+#REF!+CP7</f>
        <v>#REF!</v>
      </c>
      <c r="CQ8" s="116" t="e">
        <f>CQ6+#REF!+#REF!+CQ7</f>
        <v>#REF!</v>
      </c>
      <c r="CR8" s="116" t="e">
        <f>CR6+#REF!+#REF!+CR7</f>
        <v>#REF!</v>
      </c>
      <c r="CS8" s="116" t="e">
        <f>CS6+#REF!+#REF!+CS7</f>
        <v>#REF!</v>
      </c>
      <c r="CT8" s="116" t="e">
        <f>CT6+#REF!+#REF!+CT7</f>
        <v>#REF!</v>
      </c>
      <c r="CU8" s="116" t="e">
        <f>CU6+#REF!+#REF!+CU7</f>
        <v>#REF!</v>
      </c>
      <c r="CV8" s="116" t="e">
        <f>CV6+#REF!+#REF!+CV7</f>
        <v>#REF!</v>
      </c>
      <c r="CW8" s="116" t="e">
        <f>CW6+#REF!+#REF!+CW7</f>
        <v>#REF!</v>
      </c>
      <c r="CX8" s="116" t="e">
        <f>CX6+#REF!+#REF!+CX7</f>
        <v>#REF!</v>
      </c>
      <c r="CY8" s="116" t="e">
        <f>CY6+#REF!+#REF!+CY7</f>
        <v>#REF!</v>
      </c>
      <c r="CZ8" s="116" t="e">
        <f>CZ6+#REF!+#REF!+CZ7</f>
        <v>#REF!</v>
      </c>
      <c r="DA8" s="116" t="e">
        <f>DA6+#REF!+#REF!+DA7</f>
        <v>#REF!</v>
      </c>
      <c r="DB8" s="116" t="e">
        <f>DB6+#REF!+#REF!+DB7</f>
        <v>#REF!</v>
      </c>
      <c r="DC8" s="116" t="e">
        <f>DC6+#REF!+#REF!+DC7</f>
        <v>#REF!</v>
      </c>
      <c r="DD8" s="116" t="e">
        <f>DD6+#REF!+#REF!+DD7</f>
        <v>#REF!</v>
      </c>
      <c r="DE8" s="116" t="e">
        <f>DE6+#REF!+#REF!+DE7</f>
        <v>#REF!</v>
      </c>
      <c r="DF8" s="116" t="e">
        <f>DF6+#REF!+#REF!+DF7</f>
        <v>#REF!</v>
      </c>
      <c r="DG8" s="121">
        <f>DG6+DG7</f>
        <v>3950</v>
      </c>
      <c r="DH8" s="116" t="e">
        <f>DH6+#REF!+#REF!+DH7</f>
        <v>#REF!</v>
      </c>
      <c r="DI8" s="122" t="e">
        <f>DI6+#REF!+#REF!+DI7</f>
        <v>#REF!</v>
      </c>
      <c r="DJ8" s="104">
        <f>DJ6+DJ7</f>
        <v>0</v>
      </c>
      <c r="DK8" s="123"/>
      <c r="DL8" s="123"/>
      <c r="DM8" s="123"/>
      <c r="DN8" s="123"/>
      <c r="DO8" s="123"/>
      <c r="DP8" s="123"/>
      <c r="DQ8" s="123"/>
      <c r="DR8" s="123"/>
      <c r="DS8" s="123"/>
      <c r="DT8" s="123"/>
      <c r="DU8" s="123"/>
      <c r="DV8" s="123"/>
      <c r="DW8" s="123"/>
      <c r="DX8" s="123"/>
      <c r="DY8" s="123"/>
      <c r="DZ8" s="123"/>
      <c r="EA8" s="123"/>
      <c r="EB8" s="123"/>
      <c r="EC8" s="123"/>
      <c r="ED8" s="123"/>
      <c r="EE8" s="123"/>
      <c r="EF8" s="123"/>
      <c r="EG8" s="123"/>
      <c r="EH8" s="123"/>
      <c r="EI8" s="123"/>
      <c r="EJ8" s="123"/>
      <c r="EK8" s="123"/>
      <c r="EL8" s="123"/>
      <c r="EM8" s="123"/>
      <c r="EN8" s="123"/>
      <c r="EO8" s="123"/>
      <c r="EP8" s="123"/>
      <c r="EQ8" s="123"/>
      <c r="ER8" s="123"/>
      <c r="ES8" s="123"/>
      <c r="ET8" s="123"/>
      <c r="EU8" s="123"/>
      <c r="EV8" s="123"/>
      <c r="EW8" s="123"/>
      <c r="EX8" s="123"/>
      <c r="EY8" s="123"/>
      <c r="EZ8" s="123"/>
      <c r="FA8" s="123"/>
      <c r="FB8" s="123"/>
      <c r="FC8" s="123"/>
      <c r="FD8" s="123"/>
      <c r="FE8" s="123"/>
      <c r="FF8" s="123"/>
      <c r="FG8" s="123"/>
      <c r="FH8" s="123"/>
      <c r="FI8" s="123"/>
      <c r="FJ8" s="123"/>
      <c r="FK8" s="123"/>
      <c r="FL8" s="123"/>
      <c r="FM8" s="123"/>
      <c r="FN8" s="123"/>
      <c r="FO8" s="123"/>
      <c r="FP8" s="123"/>
      <c r="FQ8" s="123"/>
      <c r="FR8" s="123"/>
      <c r="FS8" s="123"/>
      <c r="FT8" s="123"/>
      <c r="FU8" s="123"/>
      <c r="FV8" s="123"/>
      <c r="FW8" s="123"/>
      <c r="FX8" s="123"/>
      <c r="FY8" s="123"/>
      <c r="FZ8" s="123"/>
      <c r="GA8" s="123"/>
      <c r="GB8" s="123"/>
      <c r="GC8" s="123"/>
      <c r="GD8" s="123"/>
      <c r="GE8" s="123"/>
      <c r="GF8" s="123"/>
      <c r="GG8" s="123"/>
      <c r="GH8" s="123"/>
      <c r="GI8" s="123"/>
      <c r="GJ8" s="123"/>
    </row>
    <row r="9" spans="1:192" s="112" customFormat="1" ht="21.75" customHeight="1" thickBot="1">
      <c r="A9" s="90" t="s">
        <v>47</v>
      </c>
      <c r="B9" s="95">
        <v>360</v>
      </c>
      <c r="C9" s="125">
        <v>3420</v>
      </c>
      <c r="D9" s="103">
        <v>51</v>
      </c>
      <c r="E9" s="103">
        <v>55</v>
      </c>
      <c r="F9" s="103">
        <v>42</v>
      </c>
      <c r="G9" s="103">
        <v>40</v>
      </c>
      <c r="H9" s="103">
        <v>46</v>
      </c>
      <c r="I9" s="103">
        <v>45</v>
      </c>
      <c r="J9" s="95">
        <v>3224</v>
      </c>
      <c r="K9" s="126">
        <v>85</v>
      </c>
      <c r="L9" s="97">
        <v>3.7</v>
      </c>
      <c r="M9" s="127">
        <v>3.2</v>
      </c>
      <c r="N9" s="99">
        <v>14.1</v>
      </c>
      <c r="O9" s="100">
        <v>13.4</v>
      </c>
      <c r="P9" s="94">
        <f t="shared" ref="P9:P12" si="2">H9</f>
        <v>46</v>
      </c>
      <c r="Q9" s="101">
        <v>15</v>
      </c>
      <c r="R9" s="94">
        <v>7</v>
      </c>
      <c r="S9" s="128" t="s">
        <v>70</v>
      </c>
      <c r="T9" s="129" t="s">
        <v>83</v>
      </c>
      <c r="U9" s="130" t="s">
        <v>84</v>
      </c>
      <c r="V9" s="106" t="s">
        <v>85</v>
      </c>
      <c r="W9" s="128" t="s">
        <v>62</v>
      </c>
      <c r="X9" s="100">
        <v>21.3</v>
      </c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31"/>
      <c r="AZ9" s="131"/>
      <c r="BA9" s="131"/>
      <c r="BB9" s="131"/>
      <c r="BC9" s="131"/>
      <c r="BD9" s="131"/>
      <c r="BE9" s="131"/>
      <c r="BF9" s="131"/>
      <c r="BG9" s="131"/>
      <c r="BH9" s="131"/>
      <c r="BI9" s="131"/>
      <c r="BJ9" s="131"/>
      <c r="BK9" s="131"/>
      <c r="BL9" s="131"/>
      <c r="BM9" s="131"/>
      <c r="BN9" s="131"/>
      <c r="BO9" s="131"/>
      <c r="BP9" s="131"/>
      <c r="BQ9" s="131"/>
      <c r="BR9" s="131"/>
      <c r="BS9" s="131"/>
      <c r="BT9" s="131"/>
      <c r="BU9" s="131"/>
      <c r="BV9" s="131"/>
      <c r="BW9" s="131"/>
      <c r="BX9" s="131"/>
      <c r="BY9" s="131"/>
      <c r="BZ9" s="131"/>
      <c r="CA9" s="131"/>
      <c r="CB9" s="131"/>
      <c r="CC9" s="131"/>
      <c r="CD9" s="131"/>
      <c r="CE9" s="131"/>
      <c r="CF9" s="131"/>
      <c r="CG9" s="131"/>
      <c r="CH9" s="131"/>
      <c r="CI9" s="131"/>
      <c r="CJ9" s="131"/>
      <c r="CK9" s="131"/>
      <c r="CL9" s="131"/>
      <c r="CM9" s="131"/>
      <c r="CN9" s="131"/>
      <c r="CO9" s="131"/>
      <c r="CP9" s="131"/>
      <c r="CQ9" s="131"/>
      <c r="CR9" s="131"/>
      <c r="CS9" s="131"/>
      <c r="CT9" s="131"/>
      <c r="CU9" s="131"/>
      <c r="CV9" s="131"/>
      <c r="CW9" s="131"/>
      <c r="CX9" s="131"/>
      <c r="CY9" s="131"/>
      <c r="CZ9" s="131"/>
      <c r="DA9" s="131"/>
      <c r="DB9" s="131"/>
      <c r="DC9" s="131"/>
      <c r="DD9" s="131"/>
      <c r="DE9" s="131"/>
      <c r="DF9" s="131"/>
      <c r="DG9" s="108">
        <v>1900</v>
      </c>
      <c r="DH9" s="109"/>
      <c r="DI9" s="110"/>
      <c r="DJ9" s="132"/>
      <c r="DK9" s="111"/>
      <c r="DL9" s="133"/>
      <c r="DM9" s="111"/>
      <c r="DN9" s="111"/>
      <c r="DO9" s="111"/>
      <c r="DP9" s="111"/>
      <c r="DQ9" s="111"/>
      <c r="DR9" s="111"/>
      <c r="DS9" s="111"/>
      <c r="DT9" s="111"/>
      <c r="DU9" s="111"/>
      <c r="DV9" s="111"/>
      <c r="DW9" s="111"/>
      <c r="DX9" s="111"/>
      <c r="DY9" s="111"/>
      <c r="DZ9" s="111"/>
      <c r="EA9" s="111"/>
      <c r="EB9" s="111"/>
      <c r="EC9" s="111"/>
      <c r="ED9" s="111"/>
      <c r="EE9" s="111"/>
      <c r="EF9" s="111"/>
      <c r="EG9" s="111"/>
      <c r="EH9" s="111"/>
      <c r="EI9" s="111"/>
      <c r="EJ9" s="111"/>
      <c r="EK9" s="111"/>
      <c r="EL9" s="111"/>
      <c r="EM9" s="111"/>
      <c r="EN9" s="111"/>
      <c r="EO9" s="111"/>
      <c r="EP9" s="111"/>
      <c r="EQ9" s="111"/>
      <c r="ER9" s="111"/>
      <c r="ES9" s="111"/>
      <c r="ET9" s="111"/>
      <c r="EU9" s="111"/>
      <c r="EV9" s="111"/>
      <c r="EW9" s="111"/>
      <c r="EX9" s="111"/>
      <c r="EY9" s="111"/>
      <c r="EZ9" s="111"/>
      <c r="FA9" s="111"/>
      <c r="FB9" s="111"/>
      <c r="FC9" s="111"/>
      <c r="FD9" s="111"/>
      <c r="FE9" s="111"/>
      <c r="FF9" s="111"/>
      <c r="FG9" s="111"/>
      <c r="FH9" s="111"/>
      <c r="FI9" s="111"/>
      <c r="FJ9" s="111"/>
      <c r="FK9" s="111"/>
      <c r="FL9" s="111"/>
      <c r="FM9" s="111"/>
      <c r="FN9" s="111"/>
      <c r="FO9" s="111"/>
      <c r="FP9" s="111"/>
      <c r="FQ9" s="111"/>
      <c r="FR9" s="111"/>
      <c r="FS9" s="111"/>
      <c r="FT9" s="111"/>
      <c r="FU9" s="111"/>
      <c r="FV9" s="111"/>
      <c r="FW9" s="111"/>
      <c r="FX9" s="111"/>
      <c r="FY9" s="111"/>
      <c r="FZ9" s="111"/>
      <c r="GA9" s="111"/>
      <c r="GB9" s="111"/>
      <c r="GC9" s="111"/>
      <c r="GD9" s="111"/>
      <c r="GE9" s="111"/>
      <c r="GF9" s="111"/>
      <c r="GG9" s="111"/>
      <c r="GH9" s="111"/>
      <c r="GI9" s="111"/>
      <c r="GJ9" s="111"/>
    </row>
    <row r="10" spans="1:192" s="112" customFormat="1" ht="21.75" customHeight="1" thickBot="1">
      <c r="A10" s="90" t="s">
        <v>31</v>
      </c>
      <c r="B10" s="125">
        <v>118</v>
      </c>
      <c r="C10" s="125">
        <v>986</v>
      </c>
      <c r="D10" s="134">
        <v>16</v>
      </c>
      <c r="E10" s="134">
        <v>15</v>
      </c>
      <c r="F10" s="134">
        <v>15</v>
      </c>
      <c r="G10" s="134">
        <v>14</v>
      </c>
      <c r="H10" s="134">
        <v>15</v>
      </c>
      <c r="I10" s="103">
        <v>15</v>
      </c>
      <c r="J10" s="95">
        <v>935</v>
      </c>
      <c r="K10" s="126">
        <f>F10/D10*100</f>
        <v>93.75</v>
      </c>
      <c r="L10" s="97">
        <v>3.8</v>
      </c>
      <c r="M10" s="135" t="s">
        <v>29</v>
      </c>
      <c r="N10" s="99">
        <f>D10/B10*100</f>
        <v>13.559322033898304</v>
      </c>
      <c r="O10" s="136">
        <v>13</v>
      </c>
      <c r="P10" s="94">
        <f>H10</f>
        <v>15</v>
      </c>
      <c r="Q10" s="137">
        <v>2</v>
      </c>
      <c r="R10" s="138"/>
      <c r="S10" s="139" t="s">
        <v>73</v>
      </c>
      <c r="T10" s="140" t="s">
        <v>57</v>
      </c>
      <c r="U10" s="141" t="s">
        <v>74</v>
      </c>
      <c r="V10" s="106"/>
      <c r="W10" s="139" t="s">
        <v>63</v>
      </c>
      <c r="X10" s="142">
        <v>20.5</v>
      </c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  <c r="BM10" s="107"/>
      <c r="BN10" s="107"/>
      <c r="BO10" s="107"/>
      <c r="BP10" s="107"/>
      <c r="BQ10" s="107"/>
      <c r="BR10" s="107"/>
      <c r="BS10" s="107"/>
      <c r="BT10" s="107"/>
      <c r="BU10" s="107"/>
      <c r="BV10" s="107"/>
      <c r="BW10" s="107"/>
      <c r="BX10" s="107"/>
      <c r="BY10" s="107"/>
      <c r="BZ10" s="107"/>
      <c r="CA10" s="107"/>
      <c r="CB10" s="107"/>
      <c r="CC10" s="107"/>
      <c r="CD10" s="107"/>
      <c r="CE10" s="107"/>
      <c r="CF10" s="107"/>
      <c r="CG10" s="107"/>
      <c r="CH10" s="107"/>
      <c r="CI10" s="107"/>
      <c r="CJ10" s="107"/>
      <c r="CK10" s="107"/>
      <c r="CL10" s="107"/>
      <c r="CM10" s="107"/>
      <c r="CN10" s="107"/>
      <c r="CO10" s="107"/>
      <c r="CP10" s="107"/>
      <c r="CQ10" s="107"/>
      <c r="CR10" s="107"/>
      <c r="CS10" s="107"/>
      <c r="CT10" s="107"/>
      <c r="CU10" s="107"/>
      <c r="CV10" s="107"/>
      <c r="CW10" s="107"/>
      <c r="CX10" s="107"/>
      <c r="CY10" s="107"/>
      <c r="CZ10" s="107"/>
      <c r="DA10" s="107"/>
      <c r="DB10" s="107"/>
      <c r="DC10" s="107"/>
      <c r="DD10" s="107"/>
      <c r="DE10" s="107"/>
      <c r="DF10" s="107"/>
      <c r="DG10" s="108"/>
      <c r="DH10" s="109"/>
      <c r="DI10" s="110"/>
      <c r="DJ10" s="132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1"/>
      <c r="DY10" s="111"/>
      <c r="DZ10" s="111"/>
      <c r="EA10" s="111"/>
      <c r="EB10" s="111"/>
      <c r="EC10" s="111"/>
      <c r="ED10" s="111"/>
      <c r="EE10" s="111"/>
      <c r="EF10" s="111"/>
      <c r="EG10" s="111"/>
      <c r="EH10" s="111"/>
      <c r="EI10" s="111"/>
      <c r="EJ10" s="111"/>
      <c r="EK10" s="111"/>
      <c r="EL10" s="111"/>
      <c r="EM10" s="111"/>
      <c r="EN10" s="111"/>
      <c r="EO10" s="111"/>
      <c r="EP10" s="111"/>
      <c r="EQ10" s="111"/>
      <c r="ER10" s="111"/>
      <c r="ES10" s="111"/>
      <c r="ET10" s="111"/>
      <c r="EU10" s="111"/>
      <c r="EV10" s="111"/>
      <c r="EW10" s="111"/>
      <c r="EX10" s="111"/>
      <c r="EY10" s="111"/>
      <c r="EZ10" s="111"/>
      <c r="FA10" s="111"/>
      <c r="FB10" s="111"/>
      <c r="FC10" s="111"/>
      <c r="FD10" s="111"/>
      <c r="FE10" s="111"/>
      <c r="FF10" s="111"/>
      <c r="FG10" s="111"/>
      <c r="FH10" s="111"/>
      <c r="FI10" s="111"/>
      <c r="FJ10" s="111"/>
      <c r="FK10" s="111"/>
      <c r="FL10" s="111"/>
      <c r="FM10" s="111"/>
      <c r="FN10" s="111"/>
      <c r="FO10" s="111"/>
      <c r="FP10" s="111"/>
      <c r="FQ10" s="111"/>
      <c r="FR10" s="111"/>
      <c r="FS10" s="111"/>
      <c r="FT10" s="111"/>
      <c r="FU10" s="111"/>
      <c r="FV10" s="111"/>
      <c r="FW10" s="111"/>
      <c r="FX10" s="111"/>
      <c r="FY10" s="111"/>
      <c r="FZ10" s="111"/>
      <c r="GA10" s="111"/>
      <c r="GB10" s="111"/>
      <c r="GC10" s="111"/>
      <c r="GD10" s="111"/>
      <c r="GE10" s="111"/>
      <c r="GF10" s="111"/>
      <c r="GG10" s="111"/>
      <c r="GH10" s="111"/>
      <c r="GI10" s="111"/>
      <c r="GJ10" s="111"/>
    </row>
    <row r="11" spans="1:192" s="112" customFormat="1" ht="22.5" customHeight="1" thickBot="1">
      <c r="A11" s="91" t="s">
        <v>24</v>
      </c>
      <c r="B11" s="125">
        <v>171</v>
      </c>
      <c r="C11" s="125">
        <v>2324</v>
      </c>
      <c r="D11" s="134">
        <v>31</v>
      </c>
      <c r="E11" s="134">
        <v>31</v>
      </c>
      <c r="F11" s="134">
        <v>28</v>
      </c>
      <c r="G11" s="134">
        <v>28</v>
      </c>
      <c r="H11" s="134">
        <v>31</v>
      </c>
      <c r="I11" s="103">
        <v>32</v>
      </c>
      <c r="J11" s="95">
        <v>2324</v>
      </c>
      <c r="K11" s="126">
        <f>F11/D11*100</f>
        <v>90.322580645161281</v>
      </c>
      <c r="L11" s="97">
        <f t="shared" ref="L11:L19" si="3">H11*3.4/F11</f>
        <v>3.7642857142857138</v>
      </c>
      <c r="M11" s="135" t="s">
        <v>45</v>
      </c>
      <c r="N11" s="99">
        <f>D11/B11*100</f>
        <v>18.128654970760234</v>
      </c>
      <c r="O11" s="100">
        <v>22.8</v>
      </c>
      <c r="P11" s="94">
        <f t="shared" si="2"/>
        <v>31</v>
      </c>
      <c r="Q11" s="143">
        <v>5</v>
      </c>
      <c r="R11" s="143"/>
      <c r="S11" s="139" t="s">
        <v>60</v>
      </c>
      <c r="T11" s="140" t="s">
        <v>71</v>
      </c>
      <c r="U11" s="140" t="s">
        <v>72</v>
      </c>
      <c r="V11" s="139"/>
      <c r="W11" s="139" t="s">
        <v>64</v>
      </c>
      <c r="X11" s="142">
        <v>24.6</v>
      </c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  <c r="BI11" s="144"/>
      <c r="BJ11" s="144"/>
      <c r="BK11" s="144"/>
      <c r="BL11" s="144"/>
      <c r="BM11" s="144"/>
      <c r="BN11" s="144"/>
      <c r="BO11" s="144"/>
      <c r="BP11" s="144"/>
      <c r="BQ11" s="144"/>
      <c r="BR11" s="144"/>
      <c r="BS11" s="144"/>
      <c r="BT11" s="144"/>
      <c r="BU11" s="144"/>
      <c r="BV11" s="144"/>
      <c r="BW11" s="144"/>
      <c r="BX11" s="144"/>
      <c r="BY11" s="144"/>
      <c r="BZ11" s="144"/>
      <c r="CA11" s="144"/>
      <c r="CB11" s="144"/>
      <c r="CC11" s="144"/>
      <c r="CD11" s="144"/>
      <c r="CE11" s="144"/>
      <c r="CF11" s="144"/>
      <c r="CG11" s="144"/>
      <c r="CH11" s="144"/>
      <c r="CI11" s="144"/>
      <c r="CJ11" s="144"/>
      <c r="CK11" s="144"/>
      <c r="CL11" s="144"/>
      <c r="CM11" s="144"/>
      <c r="CN11" s="144"/>
      <c r="CO11" s="144"/>
      <c r="CP11" s="144"/>
      <c r="CQ11" s="144"/>
      <c r="CR11" s="144"/>
      <c r="CS11" s="144"/>
      <c r="CT11" s="144"/>
      <c r="CU11" s="144"/>
      <c r="CV11" s="144"/>
      <c r="CW11" s="144"/>
      <c r="CX11" s="144"/>
      <c r="CY11" s="144"/>
      <c r="CZ11" s="144"/>
      <c r="DA11" s="144"/>
      <c r="DB11" s="144"/>
      <c r="DC11" s="144"/>
      <c r="DD11" s="144"/>
      <c r="DE11" s="144"/>
      <c r="DF11" s="145"/>
      <c r="DG11" s="146">
        <v>1500</v>
      </c>
      <c r="DH11" s="147"/>
      <c r="DI11" s="110"/>
      <c r="DJ11" s="132"/>
      <c r="DK11" s="111"/>
      <c r="DL11" s="111"/>
      <c r="DM11" s="111"/>
      <c r="DN11" s="111"/>
      <c r="DO11" s="111"/>
      <c r="DP11" s="111"/>
      <c r="DQ11" s="111"/>
      <c r="DR11" s="111"/>
      <c r="DS11" s="111"/>
      <c r="DT11" s="111"/>
      <c r="DU11" s="111"/>
      <c r="DV11" s="111"/>
      <c r="DW11" s="111"/>
      <c r="DX11" s="111"/>
      <c r="DY11" s="111"/>
      <c r="DZ11" s="111"/>
      <c r="EA11" s="111"/>
      <c r="EB11" s="111"/>
      <c r="EC11" s="111"/>
      <c r="ED11" s="111"/>
      <c r="EE11" s="111"/>
      <c r="EF11" s="111"/>
      <c r="EG11" s="111"/>
      <c r="EH11" s="111"/>
      <c r="EI11" s="111"/>
      <c r="EJ11" s="111"/>
      <c r="EK11" s="111"/>
      <c r="EL11" s="111"/>
      <c r="EM11" s="111"/>
      <c r="EN11" s="111"/>
      <c r="EO11" s="111"/>
      <c r="EP11" s="111"/>
      <c r="EQ11" s="111"/>
      <c r="ER11" s="111"/>
      <c r="ES11" s="111"/>
      <c r="ET11" s="111"/>
      <c r="EU11" s="111"/>
      <c r="EV11" s="111"/>
      <c r="EW11" s="111"/>
      <c r="EX11" s="111"/>
      <c r="EY11" s="111"/>
      <c r="EZ11" s="111"/>
      <c r="FA11" s="111"/>
      <c r="FB11" s="111"/>
      <c r="FC11" s="111"/>
      <c r="FD11" s="111"/>
      <c r="FE11" s="111"/>
      <c r="FF11" s="111"/>
      <c r="FG11" s="111"/>
      <c r="FH11" s="111"/>
      <c r="FI11" s="111"/>
      <c r="FJ11" s="111"/>
      <c r="FK11" s="111"/>
      <c r="FL11" s="111"/>
      <c r="FM11" s="111"/>
      <c r="FN11" s="111"/>
      <c r="FO11" s="111"/>
      <c r="FP11" s="111"/>
      <c r="FQ11" s="111"/>
      <c r="FR11" s="111"/>
      <c r="FS11" s="111"/>
      <c r="FT11" s="111"/>
      <c r="FU11" s="111"/>
      <c r="FV11" s="111"/>
      <c r="FW11" s="111"/>
      <c r="FX11" s="111"/>
      <c r="FY11" s="111"/>
      <c r="FZ11" s="111"/>
      <c r="GA11" s="111"/>
      <c r="GB11" s="111"/>
      <c r="GC11" s="111"/>
      <c r="GD11" s="111"/>
      <c r="GE11" s="111"/>
      <c r="GF11" s="111"/>
      <c r="GG11" s="111"/>
      <c r="GH11" s="111"/>
      <c r="GI11" s="111"/>
      <c r="GJ11" s="111"/>
    </row>
    <row r="12" spans="1:192" s="112" customFormat="1" ht="23.25" customHeight="1" thickBot="1">
      <c r="A12" s="90" t="s">
        <v>25</v>
      </c>
      <c r="B12" s="95">
        <v>110</v>
      </c>
      <c r="C12" s="95">
        <v>967</v>
      </c>
      <c r="D12" s="103">
        <v>15</v>
      </c>
      <c r="E12" s="103">
        <v>14</v>
      </c>
      <c r="F12" s="103">
        <v>14</v>
      </c>
      <c r="G12" s="103">
        <v>12</v>
      </c>
      <c r="H12" s="103">
        <v>14</v>
      </c>
      <c r="I12" s="103">
        <v>12</v>
      </c>
      <c r="J12" s="95">
        <v>849</v>
      </c>
      <c r="K12" s="126">
        <f t="shared" ref="K12:K23" si="4">F12/D12*100</f>
        <v>93.333333333333329</v>
      </c>
      <c r="L12" s="97">
        <f t="shared" si="3"/>
        <v>3.4</v>
      </c>
      <c r="M12" s="135" t="s">
        <v>19</v>
      </c>
      <c r="N12" s="99">
        <f>D12/B12*100</f>
        <v>13.636363636363635</v>
      </c>
      <c r="O12" s="100">
        <v>13.3</v>
      </c>
      <c r="P12" s="94">
        <f t="shared" si="2"/>
        <v>14</v>
      </c>
      <c r="Q12" s="94">
        <v>2</v>
      </c>
      <c r="R12" s="94"/>
      <c r="S12" s="128" t="s">
        <v>75</v>
      </c>
      <c r="T12" s="129" t="s">
        <v>68</v>
      </c>
      <c r="U12" s="129" t="s">
        <v>68</v>
      </c>
      <c r="V12" s="128"/>
      <c r="W12" s="128" t="s">
        <v>65</v>
      </c>
      <c r="X12" s="100"/>
      <c r="Y12" s="132"/>
      <c r="Z12" s="132"/>
      <c r="AA12" s="132"/>
      <c r="AB12" s="132"/>
      <c r="AC12" s="132"/>
      <c r="AD12" s="132"/>
      <c r="AE12" s="132"/>
      <c r="AF12" s="132"/>
      <c r="AG12" s="132"/>
      <c r="AH12" s="132"/>
      <c r="AI12" s="132"/>
      <c r="AJ12" s="132"/>
      <c r="AK12" s="132"/>
      <c r="AL12" s="132"/>
      <c r="AM12" s="132"/>
      <c r="AN12" s="132"/>
      <c r="AO12" s="132"/>
      <c r="AP12" s="132"/>
      <c r="AQ12" s="132"/>
      <c r="AR12" s="132"/>
      <c r="AS12" s="132"/>
      <c r="AT12" s="132"/>
      <c r="AU12" s="132"/>
      <c r="AV12" s="132"/>
      <c r="AW12" s="132"/>
      <c r="AX12" s="132"/>
      <c r="AY12" s="132"/>
      <c r="AZ12" s="132"/>
      <c r="BA12" s="132"/>
      <c r="BB12" s="132"/>
      <c r="BC12" s="132"/>
      <c r="BD12" s="132"/>
      <c r="BE12" s="132"/>
      <c r="BF12" s="132"/>
      <c r="BG12" s="132"/>
      <c r="BH12" s="132"/>
      <c r="BI12" s="132"/>
      <c r="BJ12" s="132"/>
      <c r="BK12" s="132"/>
      <c r="BL12" s="132"/>
      <c r="BM12" s="132"/>
      <c r="BN12" s="132"/>
      <c r="BO12" s="132"/>
      <c r="BP12" s="132"/>
      <c r="BQ12" s="132"/>
      <c r="BR12" s="132"/>
      <c r="BS12" s="132"/>
      <c r="BT12" s="132"/>
      <c r="BU12" s="132"/>
      <c r="BV12" s="132"/>
      <c r="BW12" s="132"/>
      <c r="BX12" s="132"/>
      <c r="BY12" s="132"/>
      <c r="BZ12" s="132"/>
      <c r="CA12" s="132"/>
      <c r="CB12" s="132"/>
      <c r="CC12" s="132"/>
      <c r="CD12" s="132"/>
      <c r="CE12" s="132"/>
      <c r="CF12" s="132"/>
      <c r="CG12" s="132"/>
      <c r="CH12" s="132"/>
      <c r="CI12" s="132"/>
      <c r="CJ12" s="132"/>
      <c r="CK12" s="132"/>
      <c r="CL12" s="132"/>
      <c r="CM12" s="132"/>
      <c r="CN12" s="132"/>
      <c r="CO12" s="132"/>
      <c r="CP12" s="132"/>
      <c r="CQ12" s="132"/>
      <c r="CR12" s="132"/>
      <c r="CS12" s="132"/>
      <c r="CT12" s="132"/>
      <c r="CU12" s="132"/>
      <c r="CV12" s="132"/>
      <c r="CW12" s="132"/>
      <c r="CX12" s="132"/>
      <c r="CY12" s="132"/>
      <c r="CZ12" s="132"/>
      <c r="DA12" s="132"/>
      <c r="DB12" s="132"/>
      <c r="DC12" s="132"/>
      <c r="DD12" s="132"/>
      <c r="DE12" s="132"/>
      <c r="DF12" s="132"/>
      <c r="DG12" s="108"/>
      <c r="DH12" s="109"/>
      <c r="DI12" s="110"/>
      <c r="DJ12" s="132"/>
      <c r="DK12" s="111"/>
      <c r="DL12" s="111"/>
      <c r="DM12" s="111"/>
      <c r="DN12" s="111"/>
      <c r="DO12" s="111"/>
      <c r="DP12" s="111"/>
      <c r="DQ12" s="111"/>
      <c r="DR12" s="111"/>
      <c r="DS12" s="111"/>
      <c r="DT12" s="111"/>
      <c r="DU12" s="111"/>
      <c r="DV12" s="111"/>
      <c r="DW12" s="111"/>
      <c r="DX12" s="111"/>
      <c r="DY12" s="111"/>
      <c r="DZ12" s="111"/>
      <c r="EA12" s="111"/>
      <c r="EB12" s="111"/>
      <c r="EC12" s="111"/>
      <c r="ED12" s="111"/>
      <c r="EE12" s="111"/>
      <c r="EF12" s="111"/>
      <c r="EG12" s="111"/>
      <c r="EH12" s="111"/>
      <c r="EI12" s="111"/>
      <c r="EJ12" s="111"/>
      <c r="EK12" s="111"/>
      <c r="EL12" s="111"/>
      <c r="EM12" s="111"/>
      <c r="EN12" s="111"/>
      <c r="EO12" s="111"/>
      <c r="EP12" s="111"/>
      <c r="EQ12" s="111"/>
      <c r="ER12" s="111"/>
      <c r="ES12" s="111"/>
      <c r="ET12" s="111"/>
      <c r="EU12" s="111"/>
      <c r="EV12" s="111"/>
      <c r="EW12" s="111"/>
      <c r="EX12" s="111"/>
      <c r="EY12" s="111"/>
      <c r="EZ12" s="111"/>
      <c r="FA12" s="111"/>
      <c r="FB12" s="111"/>
      <c r="FC12" s="111"/>
      <c r="FD12" s="111"/>
      <c r="FE12" s="111"/>
      <c r="FF12" s="111"/>
      <c r="FG12" s="111"/>
      <c r="FH12" s="111"/>
      <c r="FI12" s="111"/>
      <c r="FJ12" s="111"/>
      <c r="FK12" s="111"/>
      <c r="FL12" s="111"/>
      <c r="FM12" s="111"/>
      <c r="FN12" s="111"/>
      <c r="FO12" s="111"/>
      <c r="FP12" s="111"/>
      <c r="FQ12" s="111"/>
      <c r="FR12" s="111"/>
      <c r="FS12" s="111"/>
      <c r="FT12" s="111"/>
      <c r="FU12" s="111"/>
      <c r="FV12" s="111"/>
      <c r="FW12" s="111"/>
      <c r="FX12" s="111"/>
      <c r="FY12" s="111"/>
      <c r="FZ12" s="111"/>
      <c r="GA12" s="111"/>
      <c r="GB12" s="111"/>
      <c r="GC12" s="111"/>
      <c r="GD12" s="111"/>
      <c r="GE12" s="111"/>
      <c r="GF12" s="111"/>
      <c r="GG12" s="111"/>
      <c r="GH12" s="111"/>
      <c r="GI12" s="111"/>
      <c r="GJ12" s="111"/>
    </row>
    <row r="13" spans="1:192" s="112" customFormat="1" ht="24.75" hidden="1" customHeight="1" thickBot="1">
      <c r="A13" s="90"/>
      <c r="B13" s="95"/>
      <c r="C13" s="95"/>
      <c r="D13" s="103"/>
      <c r="E13" s="103"/>
      <c r="F13" s="103"/>
      <c r="G13" s="103"/>
      <c r="H13" s="103"/>
      <c r="I13" s="103"/>
      <c r="J13" s="95"/>
      <c r="K13" s="126"/>
      <c r="L13" s="97"/>
      <c r="M13" s="135"/>
      <c r="N13" s="99"/>
      <c r="O13" s="100"/>
      <c r="P13" s="94"/>
      <c r="Q13" s="94"/>
      <c r="R13" s="94"/>
      <c r="S13" s="128"/>
      <c r="T13" s="129"/>
      <c r="U13" s="129"/>
      <c r="V13" s="128"/>
      <c r="W13" s="128"/>
      <c r="X13" s="100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132"/>
      <c r="BI13" s="132"/>
      <c r="BJ13" s="132"/>
      <c r="BK13" s="132"/>
      <c r="BL13" s="132"/>
      <c r="BM13" s="132"/>
      <c r="BN13" s="132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2"/>
      <c r="CA13" s="132"/>
      <c r="CB13" s="132"/>
      <c r="CC13" s="132"/>
      <c r="CD13" s="132"/>
      <c r="CE13" s="132"/>
      <c r="CF13" s="132"/>
      <c r="CG13" s="132"/>
      <c r="CH13" s="132"/>
      <c r="CI13" s="132"/>
      <c r="CJ13" s="132"/>
      <c r="CK13" s="132"/>
      <c r="CL13" s="132"/>
      <c r="CM13" s="132"/>
      <c r="CN13" s="132"/>
      <c r="CO13" s="132"/>
      <c r="CP13" s="132"/>
      <c r="CQ13" s="132"/>
      <c r="CR13" s="132"/>
      <c r="CS13" s="132"/>
      <c r="CT13" s="132"/>
      <c r="CU13" s="132"/>
      <c r="CV13" s="132"/>
      <c r="CW13" s="132"/>
      <c r="CX13" s="132"/>
      <c r="CY13" s="132"/>
      <c r="CZ13" s="132"/>
      <c r="DA13" s="132"/>
      <c r="DB13" s="132"/>
      <c r="DC13" s="132"/>
      <c r="DD13" s="132"/>
      <c r="DE13" s="132"/>
      <c r="DF13" s="132"/>
      <c r="DG13" s="108"/>
      <c r="DH13" s="148"/>
      <c r="DI13" s="149"/>
      <c r="DJ13" s="132"/>
      <c r="DK13" s="111"/>
      <c r="DL13" s="111"/>
      <c r="DM13" s="111"/>
      <c r="DN13" s="150"/>
      <c r="DO13" s="111"/>
      <c r="DP13" s="111"/>
      <c r="DQ13" s="111"/>
      <c r="DR13" s="111"/>
      <c r="DS13" s="111"/>
      <c r="DT13" s="111"/>
      <c r="DU13" s="111"/>
      <c r="DV13" s="111"/>
      <c r="DW13" s="111"/>
      <c r="DX13" s="111"/>
      <c r="DY13" s="111"/>
      <c r="DZ13" s="111"/>
      <c r="EA13" s="111"/>
      <c r="EB13" s="111"/>
      <c r="EC13" s="111"/>
      <c r="ED13" s="111"/>
      <c r="EE13" s="111"/>
      <c r="EF13" s="111"/>
      <c r="EG13" s="111"/>
      <c r="EH13" s="111"/>
      <c r="EI13" s="111"/>
      <c r="EJ13" s="111"/>
      <c r="EK13" s="111"/>
      <c r="EL13" s="111"/>
      <c r="EM13" s="111"/>
      <c r="EN13" s="111"/>
      <c r="EO13" s="111"/>
      <c r="EP13" s="111"/>
      <c r="EQ13" s="111"/>
      <c r="ER13" s="111"/>
      <c r="ES13" s="111"/>
      <c r="ET13" s="111"/>
      <c r="EU13" s="111"/>
      <c r="EV13" s="111"/>
      <c r="EW13" s="111"/>
      <c r="EX13" s="111"/>
      <c r="EY13" s="111"/>
      <c r="EZ13" s="111"/>
      <c r="FA13" s="111"/>
      <c r="FB13" s="111"/>
      <c r="FC13" s="111"/>
      <c r="FD13" s="111"/>
      <c r="FE13" s="111"/>
      <c r="FF13" s="111"/>
      <c r="FG13" s="111"/>
      <c r="FH13" s="111"/>
      <c r="FI13" s="111"/>
      <c r="FJ13" s="111"/>
      <c r="FK13" s="111"/>
      <c r="FL13" s="111"/>
      <c r="FM13" s="111"/>
      <c r="FN13" s="111"/>
      <c r="FO13" s="111"/>
      <c r="FP13" s="111"/>
      <c r="FQ13" s="111"/>
      <c r="FR13" s="111"/>
      <c r="FS13" s="111"/>
      <c r="FT13" s="111"/>
      <c r="FU13" s="111"/>
      <c r="FV13" s="111"/>
      <c r="FW13" s="111"/>
      <c r="FX13" s="111"/>
      <c r="FY13" s="111"/>
      <c r="FZ13" s="111"/>
      <c r="GA13" s="111"/>
      <c r="GB13" s="111"/>
      <c r="GC13" s="111"/>
      <c r="GD13" s="111"/>
      <c r="GE13" s="111"/>
      <c r="GF13" s="111"/>
      <c r="GG13" s="111"/>
      <c r="GH13" s="111"/>
      <c r="GI13" s="111"/>
      <c r="GJ13" s="111"/>
    </row>
    <row r="14" spans="1:192" s="112" customFormat="1" ht="24.75" customHeight="1" thickBot="1">
      <c r="A14" s="90" t="s">
        <v>26</v>
      </c>
      <c r="B14" s="95">
        <v>185</v>
      </c>
      <c r="C14" s="95">
        <v>1277</v>
      </c>
      <c r="D14" s="103">
        <v>19</v>
      </c>
      <c r="E14" s="103">
        <v>17</v>
      </c>
      <c r="F14" s="103">
        <v>17</v>
      </c>
      <c r="G14" s="103">
        <v>15</v>
      </c>
      <c r="H14" s="103">
        <v>17</v>
      </c>
      <c r="I14" s="103">
        <v>15</v>
      </c>
      <c r="J14" s="95">
        <v>1120</v>
      </c>
      <c r="K14" s="126">
        <f t="shared" si="4"/>
        <v>89.473684210526315</v>
      </c>
      <c r="L14" s="97">
        <f>H14*3.4/F14</f>
        <v>3.4</v>
      </c>
      <c r="M14" s="135" t="s">
        <v>27</v>
      </c>
      <c r="N14" s="99">
        <f>D14/B14*100</f>
        <v>10.27027027027027</v>
      </c>
      <c r="O14" s="100">
        <v>7.9</v>
      </c>
      <c r="P14" s="94">
        <f>H14</f>
        <v>17</v>
      </c>
      <c r="Q14" s="94">
        <v>1</v>
      </c>
      <c r="R14" s="94"/>
      <c r="S14" s="128" t="s">
        <v>76</v>
      </c>
      <c r="T14" s="129" t="s">
        <v>75</v>
      </c>
      <c r="U14" s="129" t="s">
        <v>76</v>
      </c>
      <c r="V14" s="128"/>
      <c r="W14" s="128" t="s">
        <v>66</v>
      </c>
      <c r="X14" s="100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  <c r="BI14" s="132"/>
      <c r="BJ14" s="132"/>
      <c r="BK14" s="132"/>
      <c r="BL14" s="132"/>
      <c r="BM14" s="132"/>
      <c r="BN14" s="132"/>
      <c r="BO14" s="132"/>
      <c r="BP14" s="132"/>
      <c r="BQ14" s="132"/>
      <c r="BR14" s="132"/>
      <c r="BS14" s="132"/>
      <c r="BT14" s="132"/>
      <c r="BU14" s="132"/>
      <c r="BV14" s="132"/>
      <c r="BW14" s="132"/>
      <c r="BX14" s="132"/>
      <c r="BY14" s="132"/>
      <c r="BZ14" s="132"/>
      <c r="CA14" s="132"/>
      <c r="CB14" s="132"/>
      <c r="CC14" s="132"/>
      <c r="CD14" s="132"/>
      <c r="CE14" s="132"/>
      <c r="CF14" s="132"/>
      <c r="CG14" s="132"/>
      <c r="CH14" s="132"/>
      <c r="CI14" s="132"/>
      <c r="CJ14" s="132"/>
      <c r="CK14" s="132"/>
      <c r="CL14" s="132"/>
      <c r="CM14" s="132"/>
      <c r="CN14" s="132"/>
      <c r="CO14" s="132"/>
      <c r="CP14" s="132"/>
      <c r="CQ14" s="132"/>
      <c r="CR14" s="132"/>
      <c r="CS14" s="132"/>
      <c r="CT14" s="132"/>
      <c r="CU14" s="132"/>
      <c r="CV14" s="132"/>
      <c r="CW14" s="132"/>
      <c r="CX14" s="132"/>
      <c r="CY14" s="132"/>
      <c r="CZ14" s="132"/>
      <c r="DA14" s="132"/>
      <c r="DB14" s="132"/>
      <c r="DC14" s="132"/>
      <c r="DD14" s="132"/>
      <c r="DE14" s="132"/>
      <c r="DF14" s="132"/>
      <c r="DG14" s="108"/>
      <c r="DH14" s="148"/>
      <c r="DI14" s="149"/>
      <c r="DJ14" s="132"/>
      <c r="DK14" s="111"/>
      <c r="DL14" s="111"/>
      <c r="DM14" s="111"/>
      <c r="DN14" s="111"/>
      <c r="DO14" s="111"/>
      <c r="DP14" s="111"/>
      <c r="DQ14" s="111"/>
      <c r="DR14" s="111"/>
      <c r="DS14" s="111"/>
      <c r="DT14" s="111"/>
      <c r="DU14" s="111"/>
      <c r="DV14" s="111"/>
      <c r="DW14" s="111"/>
      <c r="DX14" s="111"/>
      <c r="DY14" s="111"/>
      <c r="DZ14" s="111"/>
      <c r="EA14" s="111"/>
      <c r="EB14" s="111"/>
      <c r="EC14" s="111"/>
      <c r="ED14" s="111"/>
      <c r="EE14" s="111"/>
      <c r="EF14" s="111"/>
      <c r="EG14" s="111"/>
      <c r="EH14" s="111"/>
      <c r="EI14" s="111"/>
      <c r="EJ14" s="111"/>
      <c r="EK14" s="111"/>
      <c r="EL14" s="111"/>
      <c r="EM14" s="111"/>
      <c r="EN14" s="111"/>
      <c r="EO14" s="111"/>
      <c r="EP14" s="111"/>
      <c r="EQ14" s="111"/>
      <c r="ER14" s="111"/>
      <c r="ES14" s="111"/>
      <c r="ET14" s="111"/>
      <c r="EU14" s="111"/>
      <c r="EV14" s="111"/>
      <c r="EW14" s="111"/>
      <c r="EX14" s="111"/>
      <c r="EY14" s="111"/>
      <c r="EZ14" s="111"/>
      <c r="FA14" s="111"/>
      <c r="FB14" s="111"/>
      <c r="FC14" s="111"/>
      <c r="FD14" s="111"/>
      <c r="FE14" s="111"/>
      <c r="FF14" s="111"/>
      <c r="FG14" s="111"/>
      <c r="FH14" s="111"/>
      <c r="FI14" s="111"/>
      <c r="FJ14" s="111"/>
      <c r="FK14" s="111"/>
      <c r="FL14" s="111"/>
      <c r="FM14" s="111"/>
      <c r="FN14" s="111"/>
      <c r="FO14" s="111"/>
      <c r="FP14" s="111"/>
      <c r="FQ14" s="111"/>
      <c r="FR14" s="111"/>
      <c r="FS14" s="111"/>
      <c r="FT14" s="111"/>
      <c r="FU14" s="111"/>
      <c r="FV14" s="111"/>
      <c r="FW14" s="111"/>
      <c r="FX14" s="111"/>
      <c r="FY14" s="111"/>
      <c r="FZ14" s="111"/>
      <c r="GA14" s="111"/>
      <c r="GB14" s="111"/>
      <c r="GC14" s="111"/>
      <c r="GD14" s="111"/>
      <c r="GE14" s="111"/>
      <c r="GF14" s="111"/>
      <c r="GG14" s="111"/>
      <c r="GH14" s="111"/>
      <c r="GI14" s="111"/>
      <c r="GJ14" s="111"/>
    </row>
    <row r="15" spans="1:192" s="112" customFormat="1" ht="0.75" customHeight="1" thickBot="1">
      <c r="A15" s="90" t="s">
        <v>58</v>
      </c>
      <c r="B15" s="95">
        <v>0</v>
      </c>
      <c r="C15" s="95">
        <v>0</v>
      </c>
      <c r="D15" s="103">
        <v>0</v>
      </c>
      <c r="E15" s="103">
        <v>3</v>
      </c>
      <c r="F15" s="103">
        <v>0</v>
      </c>
      <c r="G15" s="103">
        <v>2</v>
      </c>
      <c r="H15" s="103">
        <v>0</v>
      </c>
      <c r="I15" s="103">
        <v>2</v>
      </c>
      <c r="J15" s="95">
        <v>0</v>
      </c>
      <c r="K15" s="126">
        <v>0</v>
      </c>
      <c r="L15" s="97">
        <v>0</v>
      </c>
      <c r="M15" s="135" t="s">
        <v>59</v>
      </c>
      <c r="N15" s="99">
        <v>0</v>
      </c>
      <c r="O15" s="100">
        <v>2.6</v>
      </c>
      <c r="P15" s="94">
        <f t="shared" ref="P15" si="5">H15</f>
        <v>0</v>
      </c>
      <c r="Q15" s="94"/>
      <c r="R15" s="94"/>
      <c r="S15" s="128"/>
      <c r="T15" s="129"/>
      <c r="U15" s="129"/>
      <c r="V15" s="128" t="s">
        <v>23</v>
      </c>
      <c r="W15" s="128"/>
      <c r="X15" s="100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  <c r="BH15" s="132"/>
      <c r="BI15" s="132"/>
      <c r="BJ15" s="132"/>
      <c r="BK15" s="132"/>
      <c r="BL15" s="132"/>
      <c r="BM15" s="132"/>
      <c r="BN15" s="132"/>
      <c r="BO15" s="132"/>
      <c r="BP15" s="132"/>
      <c r="BQ15" s="132"/>
      <c r="BR15" s="132"/>
      <c r="BS15" s="132"/>
      <c r="BT15" s="132"/>
      <c r="BU15" s="132"/>
      <c r="BV15" s="132"/>
      <c r="BW15" s="132"/>
      <c r="BX15" s="132"/>
      <c r="BY15" s="132"/>
      <c r="BZ15" s="132"/>
      <c r="CA15" s="132"/>
      <c r="CB15" s="132"/>
      <c r="CC15" s="132"/>
      <c r="CD15" s="132"/>
      <c r="CE15" s="132"/>
      <c r="CF15" s="132"/>
      <c r="CG15" s="132"/>
      <c r="CH15" s="132"/>
      <c r="CI15" s="132"/>
      <c r="CJ15" s="132"/>
      <c r="CK15" s="132"/>
      <c r="CL15" s="132"/>
      <c r="CM15" s="132"/>
      <c r="CN15" s="132"/>
      <c r="CO15" s="132"/>
      <c r="CP15" s="132"/>
      <c r="CQ15" s="132"/>
      <c r="CR15" s="132"/>
      <c r="CS15" s="132"/>
      <c r="CT15" s="132"/>
      <c r="CU15" s="132"/>
      <c r="CV15" s="132"/>
      <c r="CW15" s="132"/>
      <c r="CX15" s="132"/>
      <c r="CY15" s="132"/>
      <c r="CZ15" s="132"/>
      <c r="DA15" s="132"/>
      <c r="DB15" s="132"/>
      <c r="DC15" s="132"/>
      <c r="DD15" s="132"/>
      <c r="DE15" s="132"/>
      <c r="DF15" s="132"/>
      <c r="DG15" s="108"/>
      <c r="DH15" s="148"/>
      <c r="DI15" s="149"/>
      <c r="DJ15" s="132"/>
      <c r="DK15" s="111"/>
      <c r="DL15" s="111"/>
      <c r="DM15" s="111"/>
      <c r="DN15" s="111"/>
      <c r="DO15" s="111"/>
      <c r="DP15" s="111"/>
      <c r="DQ15" s="111"/>
      <c r="DR15" s="111"/>
      <c r="DS15" s="111"/>
      <c r="DT15" s="111"/>
      <c r="DU15" s="111"/>
      <c r="DV15" s="111"/>
      <c r="DW15" s="111"/>
      <c r="DX15" s="111"/>
      <c r="DY15" s="111"/>
      <c r="DZ15" s="111"/>
      <c r="EA15" s="111"/>
      <c r="EB15" s="111"/>
      <c r="EC15" s="111"/>
      <c r="ED15" s="111"/>
      <c r="EE15" s="111"/>
      <c r="EF15" s="111"/>
      <c r="EG15" s="111"/>
      <c r="EH15" s="111"/>
      <c r="EI15" s="111"/>
      <c r="EJ15" s="111"/>
      <c r="EK15" s="111"/>
      <c r="EL15" s="111"/>
      <c r="EM15" s="111"/>
      <c r="EN15" s="111"/>
      <c r="EO15" s="111"/>
      <c r="EP15" s="111"/>
      <c r="EQ15" s="111"/>
      <c r="ER15" s="111"/>
      <c r="ES15" s="111"/>
      <c r="ET15" s="111"/>
      <c r="EU15" s="111"/>
      <c r="EV15" s="111"/>
      <c r="EW15" s="111"/>
      <c r="EX15" s="111"/>
      <c r="EY15" s="111"/>
      <c r="EZ15" s="111"/>
      <c r="FA15" s="111"/>
      <c r="FB15" s="111"/>
      <c r="FC15" s="111"/>
      <c r="FD15" s="111"/>
      <c r="FE15" s="111"/>
      <c r="FF15" s="111"/>
      <c r="FG15" s="111"/>
      <c r="FH15" s="111"/>
      <c r="FI15" s="111"/>
      <c r="FJ15" s="111"/>
      <c r="FK15" s="111"/>
      <c r="FL15" s="111"/>
      <c r="FM15" s="111"/>
      <c r="FN15" s="111"/>
      <c r="FO15" s="111"/>
      <c r="FP15" s="111"/>
      <c r="FQ15" s="111"/>
      <c r="FR15" s="111"/>
      <c r="FS15" s="111"/>
      <c r="FT15" s="111"/>
      <c r="FU15" s="111"/>
      <c r="FV15" s="111"/>
      <c r="FW15" s="111"/>
      <c r="FX15" s="111"/>
      <c r="FY15" s="111"/>
      <c r="FZ15" s="111"/>
      <c r="GA15" s="111"/>
      <c r="GB15" s="111"/>
      <c r="GC15" s="111"/>
      <c r="GD15" s="111"/>
      <c r="GE15" s="111"/>
      <c r="GF15" s="111"/>
      <c r="GG15" s="111"/>
      <c r="GH15" s="111"/>
      <c r="GI15" s="111"/>
      <c r="GJ15" s="111"/>
    </row>
    <row r="16" spans="1:192" s="112" customFormat="1" ht="20.25" customHeight="1" thickBot="1">
      <c r="A16" s="90" t="s">
        <v>46</v>
      </c>
      <c r="B16" s="92">
        <v>24</v>
      </c>
      <c r="C16" s="92">
        <v>80</v>
      </c>
      <c r="D16" s="94">
        <v>1</v>
      </c>
      <c r="E16" s="94">
        <v>1</v>
      </c>
      <c r="F16" s="94">
        <v>1</v>
      </c>
      <c r="G16" s="94">
        <v>1</v>
      </c>
      <c r="H16" s="94">
        <v>1</v>
      </c>
      <c r="I16" s="94">
        <v>1</v>
      </c>
      <c r="J16" s="95">
        <v>80</v>
      </c>
      <c r="K16" s="126">
        <f t="shared" si="4"/>
        <v>100</v>
      </c>
      <c r="L16" s="97">
        <f t="shared" si="3"/>
        <v>3.4</v>
      </c>
      <c r="M16" s="135" t="s">
        <v>44</v>
      </c>
      <c r="N16" s="99">
        <f t="shared" ref="N16:N22" si="6">D16/B16*100</f>
        <v>4.1666666666666661</v>
      </c>
      <c r="O16" s="100">
        <v>5</v>
      </c>
      <c r="P16" s="151">
        <f t="shared" ref="P16:P19" si="7">H16</f>
        <v>1</v>
      </c>
      <c r="Q16" s="94"/>
      <c r="R16" s="128"/>
      <c r="S16" s="103"/>
      <c r="T16" s="104"/>
      <c r="U16" s="129"/>
      <c r="V16" s="128"/>
      <c r="W16" s="94">
        <v>0</v>
      </c>
      <c r="X16" s="100">
        <v>0</v>
      </c>
      <c r="Y16" s="132"/>
      <c r="Z16" s="132"/>
      <c r="AA16" s="132"/>
      <c r="AB16" s="132"/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2"/>
      <c r="AN16" s="132"/>
      <c r="AO16" s="132"/>
      <c r="AP16" s="132"/>
      <c r="AQ16" s="132"/>
      <c r="AR16" s="132"/>
      <c r="AS16" s="132"/>
      <c r="AT16" s="132"/>
      <c r="AU16" s="132"/>
      <c r="AV16" s="132"/>
      <c r="AW16" s="132"/>
      <c r="AX16" s="132"/>
      <c r="AY16" s="132"/>
      <c r="AZ16" s="132"/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2"/>
      <c r="BL16" s="132"/>
      <c r="BM16" s="132"/>
      <c r="BN16" s="132"/>
      <c r="BO16" s="132"/>
      <c r="BP16" s="132"/>
      <c r="BQ16" s="132"/>
      <c r="BR16" s="132"/>
      <c r="BS16" s="132"/>
      <c r="BT16" s="132"/>
      <c r="BU16" s="132"/>
      <c r="BV16" s="132"/>
      <c r="BW16" s="132"/>
      <c r="BX16" s="132"/>
      <c r="BY16" s="132"/>
      <c r="BZ16" s="132"/>
      <c r="CA16" s="132"/>
      <c r="CB16" s="132"/>
      <c r="CC16" s="132"/>
      <c r="CD16" s="132"/>
      <c r="CE16" s="132"/>
      <c r="CF16" s="132"/>
      <c r="CG16" s="132"/>
      <c r="CH16" s="132"/>
      <c r="CI16" s="132"/>
      <c r="CJ16" s="132"/>
      <c r="CK16" s="132"/>
      <c r="CL16" s="132"/>
      <c r="CM16" s="132"/>
      <c r="CN16" s="132"/>
      <c r="CO16" s="132"/>
      <c r="CP16" s="132"/>
      <c r="CQ16" s="132"/>
      <c r="CR16" s="132"/>
      <c r="CS16" s="132"/>
      <c r="CT16" s="132"/>
      <c r="CU16" s="132"/>
      <c r="CV16" s="132"/>
      <c r="CW16" s="132"/>
      <c r="CX16" s="132"/>
      <c r="CY16" s="132"/>
      <c r="CZ16" s="132"/>
      <c r="DA16" s="132"/>
      <c r="DB16" s="132"/>
      <c r="DC16" s="132"/>
      <c r="DD16" s="132"/>
      <c r="DE16" s="132"/>
      <c r="DF16" s="152"/>
      <c r="DG16" s="108"/>
      <c r="DH16" s="148"/>
      <c r="DI16" s="149"/>
      <c r="DJ16" s="132"/>
      <c r="DK16" s="111"/>
      <c r="DL16" s="111"/>
      <c r="DM16" s="111"/>
      <c r="DN16" s="111"/>
      <c r="DO16" s="111"/>
      <c r="DP16" s="111"/>
      <c r="DQ16" s="111"/>
      <c r="DR16" s="111"/>
      <c r="DS16" s="111"/>
      <c r="DT16" s="111"/>
      <c r="DU16" s="111"/>
      <c r="DV16" s="111"/>
      <c r="DW16" s="111"/>
      <c r="DX16" s="111"/>
      <c r="DY16" s="111"/>
      <c r="DZ16" s="111"/>
      <c r="EA16" s="111"/>
      <c r="EB16" s="111"/>
      <c r="EC16" s="111"/>
      <c r="ED16" s="111"/>
      <c r="EE16" s="111"/>
      <c r="EF16" s="111"/>
      <c r="EG16" s="111"/>
      <c r="EH16" s="111"/>
      <c r="EI16" s="111"/>
      <c r="EJ16" s="111"/>
      <c r="EK16" s="111"/>
      <c r="EL16" s="111"/>
      <c r="EM16" s="111"/>
      <c r="EN16" s="111"/>
      <c r="EO16" s="111"/>
      <c r="EP16" s="111"/>
      <c r="EQ16" s="111"/>
      <c r="ER16" s="111"/>
      <c r="ES16" s="111"/>
      <c r="ET16" s="111"/>
      <c r="EU16" s="111"/>
      <c r="EV16" s="111"/>
      <c r="EW16" s="111"/>
      <c r="EX16" s="111"/>
      <c r="EY16" s="111"/>
      <c r="EZ16" s="111"/>
      <c r="FA16" s="111"/>
      <c r="FB16" s="111"/>
      <c r="FC16" s="111"/>
      <c r="FD16" s="111"/>
      <c r="FE16" s="111"/>
      <c r="FF16" s="111"/>
      <c r="FG16" s="111"/>
      <c r="FH16" s="111"/>
      <c r="FI16" s="111"/>
      <c r="FJ16" s="111"/>
      <c r="FK16" s="111"/>
      <c r="FL16" s="111"/>
      <c r="FM16" s="111"/>
      <c r="FN16" s="111"/>
      <c r="FO16" s="111"/>
      <c r="FP16" s="111"/>
      <c r="FQ16" s="111"/>
      <c r="FR16" s="111"/>
      <c r="FS16" s="111"/>
      <c r="FT16" s="111"/>
      <c r="FU16" s="111"/>
      <c r="FV16" s="111"/>
      <c r="FW16" s="111"/>
      <c r="FX16" s="111"/>
      <c r="FY16" s="111"/>
      <c r="FZ16" s="111"/>
      <c r="GA16" s="111"/>
      <c r="GB16" s="111"/>
      <c r="GC16" s="111"/>
      <c r="GD16" s="111"/>
      <c r="GE16" s="111"/>
      <c r="GF16" s="111"/>
      <c r="GG16" s="111"/>
      <c r="GH16" s="111"/>
      <c r="GI16" s="111"/>
      <c r="GJ16" s="111"/>
    </row>
    <row r="17" spans="1:192" s="112" customFormat="1" ht="27.75" customHeight="1" thickBot="1">
      <c r="A17" s="90" t="s">
        <v>28</v>
      </c>
      <c r="B17" s="95">
        <v>104</v>
      </c>
      <c r="C17" s="95">
        <v>273</v>
      </c>
      <c r="D17" s="103">
        <v>6</v>
      </c>
      <c r="E17" s="103">
        <v>6</v>
      </c>
      <c r="F17" s="103">
        <v>4</v>
      </c>
      <c r="G17" s="103">
        <v>5</v>
      </c>
      <c r="H17" s="103">
        <v>4</v>
      </c>
      <c r="I17" s="103">
        <v>5</v>
      </c>
      <c r="J17" s="95">
        <v>198</v>
      </c>
      <c r="K17" s="126">
        <f t="shared" si="4"/>
        <v>66.666666666666657</v>
      </c>
      <c r="L17" s="97">
        <f t="shared" si="3"/>
        <v>3.4</v>
      </c>
      <c r="M17" s="135" t="s">
        <v>19</v>
      </c>
      <c r="N17" s="99">
        <f t="shared" si="6"/>
        <v>5.7692307692307692</v>
      </c>
      <c r="O17" s="100">
        <v>5.8</v>
      </c>
      <c r="P17" s="151">
        <f t="shared" si="7"/>
        <v>4</v>
      </c>
      <c r="Q17" s="94"/>
      <c r="R17" s="94"/>
      <c r="S17" s="128"/>
      <c r="T17" s="129"/>
      <c r="U17" s="153"/>
      <c r="V17" s="128"/>
      <c r="W17" s="128" t="s">
        <v>67</v>
      </c>
      <c r="X17" s="100" t="s">
        <v>23</v>
      </c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  <c r="BI17" s="132"/>
      <c r="BJ17" s="132"/>
      <c r="BK17" s="132"/>
      <c r="BL17" s="132"/>
      <c r="BM17" s="132"/>
      <c r="BN17" s="132"/>
      <c r="BO17" s="132"/>
      <c r="BP17" s="132"/>
      <c r="BQ17" s="132"/>
      <c r="BR17" s="132"/>
      <c r="BS17" s="132"/>
      <c r="BT17" s="132"/>
      <c r="BU17" s="132"/>
      <c r="BV17" s="132"/>
      <c r="BW17" s="132"/>
      <c r="BX17" s="132"/>
      <c r="BY17" s="132"/>
      <c r="BZ17" s="132"/>
      <c r="CA17" s="132"/>
      <c r="CB17" s="132"/>
      <c r="CC17" s="132"/>
      <c r="CD17" s="132"/>
      <c r="CE17" s="132"/>
      <c r="CF17" s="132"/>
      <c r="CG17" s="132"/>
      <c r="CH17" s="132"/>
      <c r="CI17" s="132"/>
      <c r="CJ17" s="132"/>
      <c r="CK17" s="132"/>
      <c r="CL17" s="132"/>
      <c r="CM17" s="132"/>
      <c r="CN17" s="132"/>
      <c r="CO17" s="132"/>
      <c r="CP17" s="132"/>
      <c r="CQ17" s="132"/>
      <c r="CR17" s="132"/>
      <c r="CS17" s="132"/>
      <c r="CT17" s="132"/>
      <c r="CU17" s="132"/>
      <c r="CV17" s="132"/>
      <c r="CW17" s="132"/>
      <c r="CX17" s="132"/>
      <c r="CY17" s="132"/>
      <c r="CZ17" s="132"/>
      <c r="DA17" s="132"/>
      <c r="DB17" s="132"/>
      <c r="DC17" s="132"/>
      <c r="DD17" s="132"/>
      <c r="DE17" s="132"/>
      <c r="DF17" s="152"/>
      <c r="DG17" s="108"/>
      <c r="DH17" s="148"/>
      <c r="DI17" s="149"/>
      <c r="DJ17" s="132"/>
      <c r="DK17" s="111"/>
      <c r="DL17" s="111"/>
      <c r="DM17" s="111"/>
      <c r="DN17" s="111"/>
      <c r="DO17" s="111"/>
      <c r="DP17" s="111"/>
      <c r="DQ17" s="111"/>
      <c r="DR17" s="111"/>
      <c r="DS17" s="111"/>
      <c r="DT17" s="111"/>
      <c r="DU17" s="111"/>
      <c r="DV17" s="111"/>
      <c r="DW17" s="111"/>
      <c r="DX17" s="111"/>
      <c r="DY17" s="111"/>
      <c r="DZ17" s="111"/>
      <c r="EA17" s="111"/>
      <c r="EB17" s="111"/>
      <c r="EC17" s="111"/>
      <c r="ED17" s="111"/>
      <c r="EE17" s="111"/>
      <c r="EF17" s="111"/>
      <c r="EG17" s="111"/>
      <c r="EH17" s="111"/>
      <c r="EI17" s="111"/>
      <c r="EJ17" s="111"/>
      <c r="EK17" s="111"/>
      <c r="EL17" s="111"/>
      <c r="EM17" s="111"/>
      <c r="EN17" s="111"/>
      <c r="EO17" s="111"/>
      <c r="EP17" s="111"/>
      <c r="EQ17" s="111"/>
      <c r="ER17" s="111"/>
      <c r="ES17" s="111"/>
      <c r="ET17" s="111"/>
      <c r="EU17" s="111"/>
      <c r="EV17" s="111"/>
      <c r="EW17" s="111"/>
      <c r="EX17" s="111"/>
      <c r="EY17" s="111"/>
      <c r="EZ17" s="111"/>
      <c r="FA17" s="111"/>
      <c r="FB17" s="111"/>
      <c r="FC17" s="111"/>
      <c r="FD17" s="111"/>
      <c r="FE17" s="111"/>
      <c r="FF17" s="111"/>
      <c r="FG17" s="111"/>
      <c r="FH17" s="111"/>
      <c r="FI17" s="111"/>
      <c r="FJ17" s="111"/>
      <c r="FK17" s="111"/>
      <c r="FL17" s="111"/>
      <c r="FM17" s="111"/>
      <c r="FN17" s="111"/>
      <c r="FO17" s="111"/>
      <c r="FP17" s="111"/>
      <c r="FQ17" s="111"/>
      <c r="FR17" s="111"/>
      <c r="FS17" s="111"/>
      <c r="FT17" s="111"/>
      <c r="FU17" s="111"/>
      <c r="FV17" s="111"/>
      <c r="FW17" s="111"/>
      <c r="FX17" s="111"/>
      <c r="FY17" s="111"/>
      <c r="FZ17" s="111"/>
      <c r="GA17" s="111"/>
      <c r="GB17" s="111"/>
      <c r="GC17" s="111"/>
      <c r="GD17" s="111"/>
      <c r="GE17" s="111"/>
      <c r="GF17" s="111"/>
      <c r="GG17" s="111"/>
      <c r="GH17" s="111"/>
      <c r="GI17" s="111"/>
      <c r="GJ17" s="111"/>
    </row>
    <row r="18" spans="1:192" s="112" customFormat="1" ht="21.75" customHeight="1" thickBot="1">
      <c r="A18" s="90" t="s">
        <v>40</v>
      </c>
      <c r="B18" s="95">
        <v>60</v>
      </c>
      <c r="C18" s="95">
        <v>282</v>
      </c>
      <c r="D18" s="103">
        <v>5</v>
      </c>
      <c r="E18" s="103">
        <v>5</v>
      </c>
      <c r="F18" s="103">
        <v>4</v>
      </c>
      <c r="G18" s="103">
        <v>4</v>
      </c>
      <c r="H18" s="103">
        <v>4</v>
      </c>
      <c r="I18" s="103">
        <v>4</v>
      </c>
      <c r="J18" s="95">
        <v>223</v>
      </c>
      <c r="K18" s="126">
        <f t="shared" si="4"/>
        <v>80</v>
      </c>
      <c r="L18" s="97">
        <f>H18*3.4/F18</f>
        <v>3.4</v>
      </c>
      <c r="M18" s="135" t="s">
        <v>29</v>
      </c>
      <c r="N18" s="99">
        <f t="shared" si="6"/>
        <v>8.3333333333333321</v>
      </c>
      <c r="O18" s="100">
        <v>8.3000000000000007</v>
      </c>
      <c r="P18" s="151">
        <f t="shared" si="7"/>
        <v>4</v>
      </c>
      <c r="Q18" s="94"/>
      <c r="R18" s="94"/>
      <c r="S18" s="128"/>
      <c r="T18" s="129"/>
      <c r="U18" s="129"/>
      <c r="V18" s="128"/>
      <c r="W18" s="128" t="s">
        <v>30</v>
      </c>
      <c r="X18" s="100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32"/>
      <c r="BI18" s="132"/>
      <c r="BJ18" s="132"/>
      <c r="BK18" s="132"/>
      <c r="BL18" s="132"/>
      <c r="BM18" s="132"/>
      <c r="BN18" s="132"/>
      <c r="BO18" s="132"/>
      <c r="BP18" s="132"/>
      <c r="BQ18" s="132"/>
      <c r="BR18" s="132"/>
      <c r="BS18" s="132"/>
      <c r="BT18" s="132"/>
      <c r="BU18" s="132"/>
      <c r="BV18" s="132"/>
      <c r="BW18" s="132"/>
      <c r="BX18" s="132"/>
      <c r="BY18" s="132"/>
      <c r="BZ18" s="132"/>
      <c r="CA18" s="132"/>
      <c r="CB18" s="132"/>
      <c r="CC18" s="132"/>
      <c r="CD18" s="132"/>
      <c r="CE18" s="132"/>
      <c r="CF18" s="132"/>
      <c r="CG18" s="132"/>
      <c r="CH18" s="132"/>
      <c r="CI18" s="132"/>
      <c r="CJ18" s="132"/>
      <c r="CK18" s="132"/>
      <c r="CL18" s="132"/>
      <c r="CM18" s="132"/>
      <c r="CN18" s="132"/>
      <c r="CO18" s="132"/>
      <c r="CP18" s="132"/>
      <c r="CQ18" s="132"/>
      <c r="CR18" s="132"/>
      <c r="CS18" s="132"/>
      <c r="CT18" s="132"/>
      <c r="CU18" s="132"/>
      <c r="CV18" s="132"/>
      <c r="CW18" s="132"/>
      <c r="CX18" s="132"/>
      <c r="CY18" s="132"/>
      <c r="CZ18" s="132"/>
      <c r="DA18" s="132"/>
      <c r="DB18" s="132"/>
      <c r="DC18" s="132"/>
      <c r="DD18" s="132"/>
      <c r="DE18" s="132"/>
      <c r="DF18" s="152"/>
      <c r="DG18" s="108"/>
      <c r="DH18" s="148"/>
      <c r="DI18" s="149"/>
      <c r="DJ18" s="132"/>
      <c r="DK18" s="111"/>
      <c r="DL18" s="111"/>
      <c r="DM18" s="111"/>
      <c r="DN18" s="111"/>
      <c r="DO18" s="111"/>
      <c r="DP18" s="111"/>
      <c r="DQ18" s="111"/>
      <c r="DR18" s="111"/>
      <c r="DS18" s="111"/>
      <c r="DT18" s="111"/>
      <c r="DU18" s="111"/>
      <c r="DV18" s="111"/>
      <c r="DW18" s="111"/>
      <c r="DX18" s="111"/>
      <c r="DY18" s="111"/>
      <c r="DZ18" s="111"/>
      <c r="EA18" s="111"/>
      <c r="EB18" s="111"/>
      <c r="EC18" s="111"/>
      <c r="ED18" s="111"/>
      <c r="EE18" s="111"/>
      <c r="EF18" s="111"/>
      <c r="EG18" s="111"/>
      <c r="EH18" s="111"/>
      <c r="EI18" s="111"/>
      <c r="EJ18" s="111"/>
      <c r="EK18" s="111"/>
      <c r="EL18" s="111"/>
      <c r="EM18" s="111"/>
      <c r="EN18" s="111"/>
      <c r="EO18" s="111"/>
      <c r="EP18" s="111"/>
      <c r="EQ18" s="111"/>
      <c r="ER18" s="111"/>
      <c r="ES18" s="111"/>
      <c r="ET18" s="111"/>
      <c r="EU18" s="111"/>
      <c r="EV18" s="111"/>
      <c r="EW18" s="111"/>
      <c r="EX18" s="111"/>
      <c r="EY18" s="111"/>
      <c r="EZ18" s="111"/>
      <c r="FA18" s="111"/>
      <c r="FB18" s="111"/>
      <c r="FC18" s="111"/>
      <c r="FD18" s="111"/>
      <c r="FE18" s="111"/>
      <c r="FF18" s="111"/>
      <c r="FG18" s="111"/>
      <c r="FH18" s="111"/>
      <c r="FI18" s="111"/>
      <c r="FJ18" s="111"/>
      <c r="FK18" s="111"/>
      <c r="FL18" s="111"/>
      <c r="FM18" s="111"/>
      <c r="FN18" s="111"/>
      <c r="FO18" s="111"/>
      <c r="FP18" s="111"/>
      <c r="FQ18" s="111"/>
      <c r="FR18" s="111"/>
      <c r="FS18" s="111"/>
      <c r="FT18" s="111"/>
      <c r="FU18" s="111"/>
      <c r="FV18" s="111"/>
      <c r="FW18" s="111"/>
      <c r="FX18" s="111"/>
      <c r="FY18" s="111"/>
      <c r="FZ18" s="111"/>
      <c r="GA18" s="111"/>
      <c r="GB18" s="111"/>
      <c r="GC18" s="111"/>
      <c r="GD18" s="111"/>
      <c r="GE18" s="111"/>
      <c r="GF18" s="111"/>
      <c r="GG18" s="111"/>
      <c r="GH18" s="111"/>
      <c r="GI18" s="111"/>
      <c r="GJ18" s="111"/>
    </row>
    <row r="19" spans="1:192" s="112" customFormat="1" ht="18" customHeight="1" thickBot="1">
      <c r="A19" s="90" t="s">
        <v>39</v>
      </c>
      <c r="B19" s="95">
        <v>40</v>
      </c>
      <c r="C19" s="95">
        <v>159</v>
      </c>
      <c r="D19" s="103">
        <v>4</v>
      </c>
      <c r="E19" s="103">
        <v>4</v>
      </c>
      <c r="F19" s="103">
        <v>3</v>
      </c>
      <c r="G19" s="103">
        <v>3</v>
      </c>
      <c r="H19" s="103">
        <v>3</v>
      </c>
      <c r="I19" s="103">
        <v>3</v>
      </c>
      <c r="J19" s="95">
        <v>138</v>
      </c>
      <c r="K19" s="126">
        <f t="shared" si="4"/>
        <v>75</v>
      </c>
      <c r="L19" s="97">
        <f t="shared" si="3"/>
        <v>3.4</v>
      </c>
      <c r="M19" s="135" t="s">
        <v>30</v>
      </c>
      <c r="N19" s="99">
        <f t="shared" si="6"/>
        <v>10</v>
      </c>
      <c r="O19" s="100">
        <v>10</v>
      </c>
      <c r="P19" s="151">
        <f t="shared" si="7"/>
        <v>3</v>
      </c>
      <c r="Q19" s="94">
        <v>3</v>
      </c>
      <c r="R19" s="94">
        <v>1</v>
      </c>
      <c r="S19" s="128" t="s">
        <v>30</v>
      </c>
      <c r="T19" s="129"/>
      <c r="U19" s="129"/>
      <c r="V19" s="128"/>
      <c r="W19" s="128" t="s">
        <v>61</v>
      </c>
      <c r="X19" s="100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32"/>
      <c r="BI19" s="132"/>
      <c r="BJ19" s="132"/>
      <c r="BK19" s="132"/>
      <c r="BL19" s="132"/>
      <c r="BM19" s="132"/>
      <c r="BN19" s="132"/>
      <c r="BO19" s="132"/>
      <c r="BP19" s="132"/>
      <c r="BQ19" s="132"/>
      <c r="BR19" s="132"/>
      <c r="BS19" s="132"/>
      <c r="BT19" s="132"/>
      <c r="BU19" s="132"/>
      <c r="BV19" s="132"/>
      <c r="BW19" s="132"/>
      <c r="BX19" s="132"/>
      <c r="BY19" s="132"/>
      <c r="BZ19" s="132"/>
      <c r="CA19" s="132"/>
      <c r="CB19" s="132"/>
      <c r="CC19" s="132"/>
      <c r="CD19" s="132"/>
      <c r="CE19" s="132"/>
      <c r="CF19" s="132"/>
      <c r="CG19" s="132"/>
      <c r="CH19" s="132"/>
      <c r="CI19" s="132"/>
      <c r="CJ19" s="132"/>
      <c r="CK19" s="132"/>
      <c r="CL19" s="132"/>
      <c r="CM19" s="132"/>
      <c r="CN19" s="132"/>
      <c r="CO19" s="132"/>
      <c r="CP19" s="132"/>
      <c r="CQ19" s="132"/>
      <c r="CR19" s="132"/>
      <c r="CS19" s="132"/>
      <c r="CT19" s="132"/>
      <c r="CU19" s="132"/>
      <c r="CV19" s="132"/>
      <c r="CW19" s="132"/>
      <c r="CX19" s="132"/>
      <c r="CY19" s="132"/>
      <c r="CZ19" s="132"/>
      <c r="DA19" s="132"/>
      <c r="DB19" s="132"/>
      <c r="DC19" s="132"/>
      <c r="DD19" s="132"/>
      <c r="DE19" s="132"/>
      <c r="DF19" s="152"/>
      <c r="DG19" s="108"/>
      <c r="DH19" s="148"/>
      <c r="DI19" s="149"/>
      <c r="DJ19" s="132"/>
      <c r="DK19" s="111"/>
      <c r="DL19" s="111"/>
      <c r="DM19" s="111"/>
      <c r="DN19" s="111"/>
      <c r="DO19" s="111"/>
      <c r="DP19" s="111"/>
      <c r="DQ19" s="111"/>
      <c r="DR19" s="111"/>
      <c r="DS19" s="111"/>
      <c r="DT19" s="111"/>
      <c r="DU19" s="111"/>
      <c r="DV19" s="111"/>
      <c r="DW19" s="111"/>
      <c r="DX19" s="111"/>
      <c r="DY19" s="111"/>
      <c r="DZ19" s="111"/>
      <c r="EA19" s="111"/>
      <c r="EB19" s="111"/>
      <c r="EC19" s="111"/>
      <c r="ED19" s="111"/>
      <c r="EE19" s="111"/>
      <c r="EF19" s="111"/>
      <c r="EG19" s="111"/>
      <c r="EH19" s="111"/>
      <c r="EI19" s="111"/>
      <c r="EJ19" s="111"/>
      <c r="EK19" s="111"/>
      <c r="EL19" s="111"/>
      <c r="EM19" s="111"/>
      <c r="EN19" s="111"/>
      <c r="EO19" s="111"/>
      <c r="EP19" s="111"/>
      <c r="EQ19" s="111"/>
      <c r="ER19" s="111"/>
      <c r="ES19" s="111"/>
      <c r="ET19" s="111"/>
      <c r="EU19" s="111"/>
      <c r="EV19" s="111"/>
      <c r="EW19" s="111"/>
      <c r="EX19" s="111"/>
      <c r="EY19" s="111"/>
      <c r="EZ19" s="111"/>
      <c r="FA19" s="111"/>
      <c r="FB19" s="111"/>
      <c r="FC19" s="111"/>
      <c r="FD19" s="111"/>
      <c r="FE19" s="111"/>
      <c r="FF19" s="111"/>
      <c r="FG19" s="111"/>
      <c r="FH19" s="111"/>
      <c r="FI19" s="111"/>
      <c r="FJ19" s="111"/>
      <c r="FK19" s="111"/>
      <c r="FL19" s="111"/>
      <c r="FM19" s="111"/>
      <c r="FN19" s="111"/>
      <c r="FO19" s="111"/>
      <c r="FP19" s="111"/>
      <c r="FQ19" s="111"/>
      <c r="FR19" s="111"/>
      <c r="FS19" s="111"/>
      <c r="FT19" s="111"/>
      <c r="FU19" s="111"/>
      <c r="FV19" s="111"/>
      <c r="FW19" s="111"/>
      <c r="FX19" s="111"/>
      <c r="FY19" s="111"/>
      <c r="FZ19" s="111"/>
      <c r="GA19" s="111"/>
      <c r="GB19" s="111"/>
      <c r="GC19" s="111"/>
      <c r="GD19" s="111"/>
      <c r="GE19" s="111"/>
      <c r="GF19" s="111"/>
      <c r="GG19" s="111"/>
      <c r="GH19" s="111"/>
      <c r="GI19" s="111"/>
      <c r="GJ19" s="111"/>
    </row>
    <row r="20" spans="1:192" ht="2.25" hidden="1" customHeight="1" thickBot="1">
      <c r="A20" s="70"/>
      <c r="B20" s="62"/>
      <c r="C20" s="62"/>
      <c r="D20" s="30"/>
      <c r="E20" s="30"/>
      <c r="F20" s="30"/>
      <c r="G20" s="30"/>
      <c r="H20" s="30"/>
      <c r="I20" s="30"/>
      <c r="J20" s="63"/>
      <c r="K20" s="37"/>
      <c r="L20" s="31"/>
      <c r="M20" s="73"/>
      <c r="N20" s="32"/>
      <c r="O20" s="64"/>
      <c r="P20" s="30"/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56</v>
      </c>
      <c r="B22" s="39">
        <f>B9+B10+B11+B12+B13+B14+B15+B16+B17+B18+B19+B20+B21</f>
        <v>1172</v>
      </c>
      <c r="C22" s="39">
        <f>C9+C10+C11+C12+C13+C14+C15+C16+C17+C18+C19+C20+C21</f>
        <v>9768</v>
      </c>
      <c r="D22" s="40">
        <f>D9+D10+D11+D12+D13+D14+D15+D16+D17+D18+D19+D20+D21</f>
        <v>148</v>
      </c>
      <c r="E22" s="40">
        <f>E9+E10+E11+E12+E13+E14+E15+E16+E17+E18+E19+E20+E21</f>
        <v>151</v>
      </c>
      <c r="F22" s="40">
        <f>F9+F10+F11+F12+F13+F14+F15+F16+F17+F18+F19+F20+F21</f>
        <v>128</v>
      </c>
      <c r="G22" s="40">
        <f>G21+G20+G19+G18+G17+G16+G15+G14+G13+G12+G11+G10+G9</f>
        <v>124</v>
      </c>
      <c r="H22" s="40">
        <f>H21+H20+H19+H18+H17+H16+H15+H14+H13+H12+H11+H10+H9</f>
        <v>135</v>
      </c>
      <c r="I22" s="40">
        <f>I21+I20+I19+I18+I17+I16+I15+I14+I13+I12+I11+I10+I9</f>
        <v>134</v>
      </c>
      <c r="J22" s="39">
        <f>J21+J20+J19+J18+J17+J16+J15+J14+J13+J12+J11+J10+J9</f>
        <v>9091</v>
      </c>
      <c r="K22" s="37">
        <f t="shared" si="4"/>
        <v>86.486486486486484</v>
      </c>
      <c r="L22" s="31">
        <f>H22*3.4/F22</f>
        <v>3.5859375</v>
      </c>
      <c r="M22" s="41">
        <f>(M9+M10+M11+M12+M14+M15+M16+M17+M18+M19)/9</f>
        <v>3.1211111111111114</v>
      </c>
      <c r="N22" s="32">
        <f t="shared" si="6"/>
        <v>12.627986348122866</v>
      </c>
      <c r="O22" s="42">
        <v>11.4</v>
      </c>
      <c r="P22" s="30">
        <f>P21+P20+P19+P18+P17+P16+P15+P14+P13+P12+P11+P10+P9</f>
        <v>135</v>
      </c>
      <c r="Q22" s="30">
        <f t="shared" ref="Q22:U22" si="8">Q21+Q20+Q19+Q18+Q17+Q16+Q15+Q14+Q13+Q12+Q11+Q10+Q9</f>
        <v>28</v>
      </c>
      <c r="R22" s="30">
        <f t="shared" si="8"/>
        <v>8</v>
      </c>
      <c r="S22" s="30">
        <f t="shared" si="8"/>
        <v>57</v>
      </c>
      <c r="T22" s="30">
        <f t="shared" si="8"/>
        <v>42</v>
      </c>
      <c r="U22" s="30">
        <f t="shared" si="8"/>
        <v>119</v>
      </c>
      <c r="V22" s="43" t="s">
        <v>85</v>
      </c>
      <c r="W22" s="44">
        <f>W9+W10+W11+W12+W13+W14+W15+W16+W17+W18+W19+W20+W21</f>
        <v>314</v>
      </c>
      <c r="X22" s="45">
        <v>22.1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3400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54</v>
      </c>
      <c r="B23" s="52">
        <f>B22+B8</f>
        <v>2299</v>
      </c>
      <c r="C23" s="35">
        <f>C8+C22</f>
        <v>33599</v>
      </c>
      <c r="D23" s="33">
        <f t="shared" ref="D23:J23" si="9">D22+D8</f>
        <v>441</v>
      </c>
      <c r="E23" s="33">
        <f t="shared" si="9"/>
        <v>430</v>
      </c>
      <c r="F23" s="53">
        <f t="shared" si="9"/>
        <v>410</v>
      </c>
      <c r="G23" s="53">
        <f t="shared" si="9"/>
        <v>379</v>
      </c>
      <c r="H23" s="33">
        <f t="shared" si="9"/>
        <v>448</v>
      </c>
      <c r="I23" s="33">
        <f t="shared" si="9"/>
        <v>439</v>
      </c>
      <c r="J23" s="76">
        <f t="shared" si="9"/>
        <v>33927</v>
      </c>
      <c r="K23" s="77">
        <f t="shared" si="4"/>
        <v>92.97052154195012</v>
      </c>
      <c r="L23" s="31">
        <f>H23*3.4/F23</f>
        <v>3.7151219512195124</v>
      </c>
      <c r="M23" s="54">
        <f>(M8+M22)/2</f>
        <v>3.1755555555555555</v>
      </c>
      <c r="N23" s="55">
        <f>D23/B23*100</f>
        <v>19.18225315354502</v>
      </c>
      <c r="O23" s="55">
        <v>17.100000000000001</v>
      </c>
      <c r="P23" s="56">
        <f>P22+P8</f>
        <v>448</v>
      </c>
      <c r="Q23" s="33">
        <f>Q22+Q8</f>
        <v>115</v>
      </c>
      <c r="R23" s="33">
        <f>R22+R8</f>
        <v>18</v>
      </c>
      <c r="S23" s="33">
        <f>S8+S22</f>
        <v>156</v>
      </c>
      <c r="T23" s="33">
        <f>T8+T22</f>
        <v>95</v>
      </c>
      <c r="U23" s="33">
        <f>U8+U22</f>
        <v>345</v>
      </c>
      <c r="V23" s="34" t="s">
        <v>85</v>
      </c>
      <c r="W23" s="33">
        <f>W8+W22</f>
        <v>664</v>
      </c>
      <c r="X23" s="55">
        <v>23.1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7350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43</v>
      </c>
      <c r="B24" s="20" t="s">
        <v>55</v>
      </c>
      <c r="C24" s="21"/>
      <c r="D24" s="173">
        <f>D23-E23</f>
        <v>11</v>
      </c>
      <c r="E24" s="174"/>
      <c r="F24" s="173">
        <f>F23-G23</f>
        <v>31</v>
      </c>
      <c r="G24" s="174"/>
      <c r="H24" s="175">
        <f>H23-I23</f>
        <v>9</v>
      </c>
      <c r="I24" s="176"/>
      <c r="J24" s="87"/>
      <c r="K24" s="78"/>
      <c r="L24" s="22"/>
      <c r="M24" s="22"/>
      <c r="N24" s="22"/>
      <c r="O24" s="22"/>
      <c r="P24" s="23"/>
      <c r="Q24" s="24" t="s">
        <v>78</v>
      </c>
      <c r="R24" s="24" t="s">
        <v>79</v>
      </c>
      <c r="S24" s="24" t="s">
        <v>80</v>
      </c>
      <c r="T24" s="24" t="s">
        <v>81</v>
      </c>
      <c r="U24" s="24" t="s">
        <v>82</v>
      </c>
      <c r="V24" s="24"/>
      <c r="W24" s="25">
        <v>752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8200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2024-03-21T03:08:04Z</cp:lastPrinted>
  <dcterms:created xsi:type="dcterms:W3CDTF">2020-08-31T08:55:27Z</dcterms:created>
  <dcterms:modified xsi:type="dcterms:W3CDTF">2024-03-21T04:03:57Z</dcterms:modified>
</cp:coreProperties>
</file>