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<sst xmlns="http://schemas.openxmlformats.org/spreadsheetml/2006/main" count="223" uniqueCount="77">
  <si>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</si>
  <si>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</si>
  <si>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</si>
  <si>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</si>
  <si>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</si>
  <si>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</si>
  <si>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</si>
  <si>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</si>
  <si>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</si>
  <si>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</si>
  <si>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</si>
  <si>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</si>
  <si>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</si>
  <si>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</si>
  <si>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</si>
  <si>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</si>
  <si>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</si>
  <si>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</si>
  <si>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</si>
  <si>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</si>
  <si>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</si>
  <si>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</si>
  <si>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</si>
  <si>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</si>
  <si>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</si>
  <si>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</si>
  <si>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</si>
  <si>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</si>
  <si>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</si>
  <si>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</si>
  <si>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</si>
  <si>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</si>
  <si>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</si>
  <si>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</si>
  <si>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</si>
  <si>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</si>
  <si>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</si>
  <si>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</si>
  <si>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</si>
  <si>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</si>
  <si>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</si>
  <si>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</si>
  <si>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</si>
  <si>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</si>
  <si>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</si>
  <si>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</si>
  <si>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</si>
  <si>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</si>
  <si>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</si>
  <si>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</si>
  <si>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</si>
  <si>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</si>
  <si>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</si>
  <si>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</si>
  <si>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</si>
  <si>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</si>
  <si>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</si>
  <si>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</si>
  <si>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</si>
  <si>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</si>
  <si>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</si>
  <si>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</si>
  <si>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21</t>
  </si>
  <si>
    <t>Надой н/т коров на 01.04. 2024</t>
  </si>
  <si>
    <t>95</t>
  </si>
  <si>
    <t>67</t>
  </si>
  <si>
    <t>48</t>
  </si>
  <si>
    <t>33</t>
  </si>
  <si>
    <t>15</t>
  </si>
  <si>
    <t>75</t>
  </si>
  <si>
    <t>3,38</t>
  </si>
  <si>
    <t>12</t>
  </si>
  <si>
    <t>7</t>
  </si>
  <si>
    <t>6</t>
  </si>
  <si>
    <t>390</t>
  </si>
  <si>
    <t xml:space="preserve">СВОДКА ПО НАДОЮ МОЛОКА ЗА  02.05.2024 года </t>
  </si>
  <si>
    <t>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</si>
</sst>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2" sqref="S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6" t="s">
        <v>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</row>
    <row r="2" spans="1:192" ht="12.75" customHeight="1">
      <c r="A2" s="137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38" t="s">
        <v>1</v>
      </c>
      <c r="C4" s="140" t="s">
        <v>49</v>
      </c>
      <c r="D4" s="129" t="s">
        <v>2</v>
      </c>
      <c r="E4" s="130"/>
      <c r="F4" s="130"/>
      <c r="G4" s="130"/>
      <c r="H4" s="130"/>
      <c r="I4" s="131"/>
      <c r="J4" s="125" t="s">
        <v>53</v>
      </c>
      <c r="K4" s="132" t="s">
        <v>3</v>
      </c>
      <c r="L4" s="125" t="s">
        <v>4</v>
      </c>
      <c r="M4" s="125" t="s">
        <v>5</v>
      </c>
      <c r="N4" s="146" t="s">
        <v>6</v>
      </c>
      <c r="O4" s="147"/>
      <c r="P4" s="125" t="s">
        <v>37</v>
      </c>
      <c r="Q4" s="127" t="s">
        <v>7</v>
      </c>
      <c r="R4" s="128"/>
      <c r="S4" s="129" t="s">
        <v>8</v>
      </c>
      <c r="T4" s="130"/>
      <c r="U4" s="131"/>
      <c r="V4" s="132" t="s">
        <v>9</v>
      </c>
      <c r="W4" s="134" t="s">
        <v>63</v>
      </c>
      <c r="X4" s="135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3" t="s">
        <v>10</v>
      </c>
      <c r="DH4" s="123" t="s">
        <v>10</v>
      </c>
      <c r="DI4" s="141" t="s">
        <v>11</v>
      </c>
      <c r="DJ4" s="143" t="s">
        <v>41</v>
      </c>
    </row>
    <row r="5" spans="1:192" ht="53.25" customHeight="1" thickBot="1">
      <c r="A5" s="126"/>
      <c r="B5" s="139"/>
      <c r="C5" s="140"/>
      <c r="D5" s="144" t="s">
        <v>50</v>
      </c>
      <c r="E5" s="145"/>
      <c r="F5" s="144" t="s">
        <v>51</v>
      </c>
      <c r="G5" s="145"/>
      <c r="H5" s="144" t="s">
        <v>52</v>
      </c>
      <c r="I5" s="145"/>
      <c r="J5" s="126"/>
      <c r="K5" s="133"/>
      <c r="L5" s="126"/>
      <c r="M5" s="126"/>
      <c r="N5" s="79" t="s">
        <v>54</v>
      </c>
      <c r="O5" s="79" t="s">
        <v>43</v>
      </c>
      <c r="P5" s="12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4"/>
      <c r="DH5" s="124"/>
      <c r="DI5" s="142"/>
      <c r="DJ5" s="143"/>
    </row>
    <row r="6" spans="1:192" ht="32.25" customHeight="1" thickBot="1">
      <c r="A6" s="81" t="s">
        <v>18</v>
      </c>
      <c r="B6" s="62">
        <v>970</v>
      </c>
      <c r="C6" s="63">
        <v>35497</v>
      </c>
      <c r="D6" s="30">
        <v>283</v>
      </c>
      <c r="E6" s="30">
        <v>267</v>
      </c>
      <c r="F6" s="30">
        <v>267</v>
      </c>
      <c r="G6" s="30">
        <v>243</v>
      </c>
      <c r="H6" s="30">
        <v>302</v>
      </c>
      <c r="I6" s="30">
        <v>286</v>
      </c>
      <c r="J6" s="63">
        <v>37316</v>
      </c>
      <c r="K6" s="82">
        <v>94</v>
      </c>
      <c r="L6" s="31">
        <v>3.9</v>
      </c>
      <c r="M6" s="83" t="s">
        <v>70</v>
      </c>
      <c r="N6" s="32">
        <v>29.2</v>
      </c>
      <c r="O6" s="64">
        <v>28.1</v>
      </c>
      <c r="P6" s="30">
        <f>H6</f>
        <v>302</v>
      </c>
      <c r="Q6" s="84">
        <v>9</v>
      </c>
      <c r="R6" s="85"/>
      <c r="S6" s="65">
        <v>26</v>
      </c>
      <c r="T6" s="66"/>
      <c r="U6" s="86">
        <v>285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5300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1644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1413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4.75" customHeight="1" thickBot="1">
      <c r="A8" s="90" t="s">
        <v>22</v>
      </c>
      <c r="B8" s="91">
        <f t="shared" ref="B8:J8" si="0">B6+B7</f>
        <v>1132</v>
      </c>
      <c r="C8" s="92">
        <f>C7+C6</f>
        <v>37141</v>
      </c>
      <c r="D8" s="93">
        <f t="shared" si="0"/>
        <v>300</v>
      </c>
      <c r="E8" s="33">
        <f t="shared" si="0"/>
        <v>289</v>
      </c>
      <c r="F8" s="33">
        <f>F6+F7</f>
        <v>282</v>
      </c>
      <c r="G8" s="33">
        <f t="shared" si="0"/>
        <v>264</v>
      </c>
      <c r="H8" s="33">
        <f t="shared" si="0"/>
        <v>318</v>
      </c>
      <c r="I8" s="33">
        <f t="shared" si="0"/>
        <v>308</v>
      </c>
      <c r="J8" s="91">
        <f t="shared" si="0"/>
        <v>38729</v>
      </c>
      <c r="K8" s="94">
        <f>F8/D8*100</f>
        <v>94</v>
      </c>
      <c r="L8" s="31">
        <f>H8*3.4/F8</f>
        <v>3.8340425531914897</v>
      </c>
      <c r="M8" s="95">
        <f>(M6+M7)/2</f>
        <v>3.2649999999999997</v>
      </c>
      <c r="N8" s="96">
        <f>D8/B8*100</f>
        <v>26.501766784452297</v>
      </c>
      <c r="O8" s="96">
        <v>24.1</v>
      </c>
      <c r="P8" s="33">
        <f t="shared" ref="P8:U8" si="1">P6+P7</f>
        <v>318</v>
      </c>
      <c r="Q8" s="33">
        <f t="shared" si="1"/>
        <v>9</v>
      </c>
      <c r="R8" s="33">
        <f t="shared" si="1"/>
        <v>0</v>
      </c>
      <c r="S8" s="33">
        <f>S6+S7</f>
        <v>26</v>
      </c>
      <c r="T8" s="33">
        <f t="shared" si="1"/>
        <v>0</v>
      </c>
      <c r="U8" s="33">
        <f t="shared" si="1"/>
        <v>285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7000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330</v>
      </c>
      <c r="C9" s="98">
        <v>5860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5415</v>
      </c>
      <c r="K9" s="37">
        <v>86</v>
      </c>
      <c r="L9" s="31">
        <v>3.6</v>
      </c>
      <c r="M9" s="99">
        <v>3.3</v>
      </c>
      <c r="N9" s="32">
        <v>17.3</v>
      </c>
      <c r="O9" s="64">
        <v>15.9</v>
      </c>
      <c r="P9" s="30">
        <f t="shared" ref="P9:P12" si="2">H9</f>
        <v>52</v>
      </c>
      <c r="Q9" s="84"/>
      <c r="R9" s="30"/>
      <c r="S9" s="71"/>
      <c r="T9" s="72"/>
      <c r="U9" s="100" t="s">
        <v>69</v>
      </c>
      <c r="V9" s="87"/>
      <c r="W9" s="71" t="s">
        <v>64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3000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1686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1596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65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3754</v>
      </c>
      <c r="D11" s="102">
        <v>32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3653</v>
      </c>
      <c r="K11" s="37">
        <f>F11/D11*100</f>
        <v>90.625</v>
      </c>
      <c r="L11" s="31">
        <f t="shared" ref="L11:L19" si="3">H11*3.4/F11</f>
        <v>3.7517241379310344</v>
      </c>
      <c r="M11" s="73" t="s">
        <v>45</v>
      </c>
      <c r="N11" s="32">
        <f>D11/B11*100</f>
        <v>18.71345029239766</v>
      </c>
      <c r="O11" s="64">
        <v>20.399999999999999</v>
      </c>
      <c r="P11" s="30">
        <f t="shared" si="2"/>
        <v>32</v>
      </c>
      <c r="Q11" s="110">
        <v>3</v>
      </c>
      <c r="R11" s="110"/>
      <c r="S11" s="24" t="s">
        <v>76</v>
      </c>
      <c r="T11" s="106"/>
      <c r="U11" s="106" t="s">
        <v>62</v>
      </c>
      <c r="V11" s="24"/>
      <c r="W11" s="24" t="s">
        <v>66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3200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1617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1565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2075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1834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72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122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122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4.1666666666666661</v>
      </c>
      <c r="O16" s="64">
        <v>5</v>
      </c>
      <c r="P16" s="117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531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379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492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391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337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274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10.3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1142</v>
      </c>
      <c r="C22" s="39">
        <f>C9+C10+C11+C12+C13+C14+C15+C16+C17+C18+C19+C20+C21</f>
        <v>16474</v>
      </c>
      <c r="D22" s="40">
        <f>D9+D10+D11+D12+D13+D14+D15+D16+D17+D18+D19+D20+D21</f>
        <v>158</v>
      </c>
      <c r="E22" s="40">
        <f>E9+E10+E11+E12+E13+E14+E15+E16+E17+E18+E19+E20+E21</f>
        <v>166</v>
      </c>
      <c r="F22" s="40">
        <f>F9+F10+F11+F12+F13+F14+F15+F16+F17+F18+F19+F20+F21</f>
        <v>139</v>
      </c>
      <c r="G22" s="40">
        <f>G21+G20+G19+G18+G17+G16+G15+G14+G13+G12+G11+G10+G9</f>
        <v>136</v>
      </c>
      <c r="H22" s="40">
        <f>H21+H20+H19+H18+H17+H16+H15+H14+H13+H12+H11+H10+H9</f>
        <v>145</v>
      </c>
      <c r="I22" s="40">
        <f>I21+I20+I19+I18+I17+I16+I15+I14+I13+I12+I11+I10+I9</f>
        <v>147</v>
      </c>
      <c r="J22" s="39">
        <f>J21+J20+J19+J18+J17+J16+J15+J14+J13+J12+J11+J10+J9</f>
        <v>15229</v>
      </c>
      <c r="K22" s="37">
        <f t="shared" si="4"/>
        <v>87.974683544303801</v>
      </c>
      <c r="L22" s="31">
        <f>H22*3.4/F22</f>
        <v>3.5467625899280577</v>
      </c>
      <c r="M22" s="41">
        <f>(M9+M10+M11+M12+M14+M15+M16+M17+M18+M19)/9</f>
        <v>3.1322222222222229</v>
      </c>
      <c r="N22" s="32">
        <f t="shared" si="6"/>
        <v>13.835376532399298</v>
      </c>
      <c r="O22" s="42">
        <v>12.6</v>
      </c>
      <c r="P22" s="30">
        <f>P21+P20+P19+P18+P17+P16+P15+P14+P13+P12+P11+P10+P9</f>
        <v>145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5</v>
      </c>
      <c r="T22" s="30">
        <f t="shared" si="8"/>
        <v>0</v>
      </c>
      <c r="U22" s="30">
        <f t="shared" si="8"/>
        <v>137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2274</v>
      </c>
      <c r="C23" s="35">
        <f>C8+C22</f>
        <v>53615</v>
      </c>
      <c r="D23" s="33">
        <f t="shared" ref="D23:J23" si="9">D22+D8</f>
        <v>458</v>
      </c>
      <c r="E23" s="33">
        <f t="shared" si="9"/>
        <v>455</v>
      </c>
      <c r="F23" s="53">
        <f t="shared" si="9"/>
        <v>421</v>
      </c>
      <c r="G23" s="53">
        <f t="shared" si="9"/>
        <v>400</v>
      </c>
      <c r="H23" s="33">
        <f t="shared" si="9"/>
        <v>463</v>
      </c>
      <c r="I23" s="33">
        <f t="shared" si="9"/>
        <v>455</v>
      </c>
      <c r="J23" s="76">
        <f t="shared" si="9"/>
        <v>53958</v>
      </c>
      <c r="K23" s="77">
        <f t="shared" si="4"/>
        <v>91.921397379912662</v>
      </c>
      <c r="L23" s="31">
        <f>H23*3.4/F23</f>
        <v>3.7391923990498812</v>
      </c>
      <c r="M23" s="54">
        <f>(M8+M22)/2</f>
        <v>3.1986111111111111</v>
      </c>
      <c r="N23" s="55">
        <f>D23/B23*100</f>
        <v>20.140721196130169</v>
      </c>
      <c r="O23" s="55">
        <v>18.100000000000001</v>
      </c>
      <c r="P23" s="56">
        <f>P22+P8</f>
        <v>463</v>
      </c>
      <c r="Q23" s="33">
        <f>Q22+Q8</f>
        <v>12</v>
      </c>
      <c r="R23" s="33">
        <f>R22+R8</f>
        <v>0</v>
      </c>
      <c r="S23" s="33">
        <f>S8+S22</f>
        <v>31</v>
      </c>
      <c r="T23" s="33">
        <f>T8+T22</f>
        <v>0</v>
      </c>
      <c r="U23" s="33">
        <f>U8+U22</f>
        <v>422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19">
        <f>D23-E23</f>
        <v>3</v>
      </c>
      <c r="E24" s="120"/>
      <c r="F24" s="119">
        <f>F23-G23</f>
        <v>21</v>
      </c>
      <c r="G24" s="120"/>
      <c r="H24" s="121">
        <f>H23-I23</f>
        <v>8</v>
      </c>
      <c r="I24" s="122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58</v>
      </c>
      <c r="S24" s="24" t="s">
        <v>72</v>
      </c>
      <c r="T24" s="24" t="s">
        <v>73</v>
      </c>
      <c r="U24" s="24" t="s">
        <v>74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13600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2024-05-02T03:49:46Z</cp:lastPrinted>
  <dcterms:created xsi:type="dcterms:W3CDTF">2020-08-31T08:55:27Z</dcterms:created>
  <dcterms:modified xsi:type="dcterms:W3CDTF">2024-05-03T03:49:52Z</dcterms:modified>
</cp:coreProperties>
</file>