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<sst xmlns="http://schemas.openxmlformats.org/spreadsheetml/2006/main" count="227" uniqueCount="79">
  <si>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</si>
  <si>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</si>
  <si>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</si>
  <si>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</si>
  <si>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</si>
  <si>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</si>
  <si>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</si>
  <si>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</si>
  <si>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</si>
  <si>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</si>
  <si>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</si>
  <si>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</si>
  <si>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</si>
  <si>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</si>
  <si>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</si>
  <si>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</si>
  <si>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</si>
  <si>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</si>
  <si>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</si>
  <si>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</si>
  <si>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</si>
  <si>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</si>
  <si>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</si>
  <si>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</si>
  <si>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</si>
  <si>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</si>
  <si>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</si>
  <si>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</si>
  <si>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</si>
  <si>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</si>
  <si>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</si>
  <si>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</si>
  <si>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</si>
  <si>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</si>
  <si>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</si>
  <si>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</si>
  <si>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</si>
  <si>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</si>
  <si>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</si>
  <si>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</si>
  <si>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</si>
  <si>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</si>
  <si>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</si>
  <si>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</si>
  <si>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</si>
  <si>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</si>
  <si>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</si>
  <si>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</si>
  <si>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</si>
  <si>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</si>
  <si>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</si>
  <si>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</si>
  <si>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</si>
  <si>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</si>
  <si>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</si>
  <si>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</si>
  <si>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</si>
  <si>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</si>
  <si>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</si>
  <si>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</si>
  <si>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</si>
  <si>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</si>
  <si>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</si>
  <si>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</si>
  <si>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</si>
  <si>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</si>
  <si>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</si>
  <si>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</si>
  <si>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</si>
  <si>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</si>
  <si>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</si>
  <si>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24</t>
  </si>
  <si>
    <t>11</t>
  </si>
  <si>
    <t xml:space="preserve">СВОДКА ПО НАДОЮ МОЛОКА ЗА  15.05.2024 года </t>
  </si>
  <si>
    <t>90</t>
  </si>
  <si>
    <t>1</t>
  </si>
  <si>
    <t>103</t>
  </si>
  <si>
    <t>8</t>
  </si>
  <si>
    <t>392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</si>
</sst>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22" sqref="N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62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81" t="s">
        <v>18</v>
      </c>
      <c r="B6" s="62">
        <v>970</v>
      </c>
      <c r="C6" s="63">
        <v>38914</v>
      </c>
      <c r="D6" s="30">
        <v>283</v>
      </c>
      <c r="E6" s="30">
        <v>267</v>
      </c>
      <c r="F6" s="30">
        <v>269</v>
      </c>
      <c r="G6" s="30">
        <v>250</v>
      </c>
      <c r="H6" s="30">
        <v>299</v>
      </c>
      <c r="I6" s="30">
        <v>294</v>
      </c>
      <c r="J6" s="63">
        <v>40938</v>
      </c>
      <c r="K6" s="82">
        <v>95</v>
      </c>
      <c r="L6" s="31">
        <v>3.9</v>
      </c>
      <c r="M6" s="83" t="s">
        <v>70</v>
      </c>
      <c r="N6" s="32">
        <v>29.2</v>
      </c>
      <c r="O6" s="64">
        <v>28.1</v>
      </c>
      <c r="P6" s="30">
        <f>H6</f>
        <v>299</v>
      </c>
      <c r="Q6" s="84">
        <v>21</v>
      </c>
      <c r="R6" s="85"/>
      <c r="S6" s="65">
        <v>59</v>
      </c>
      <c r="T6" s="66">
        <v>16</v>
      </c>
      <c r="U6" s="86">
        <v>301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5700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1848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1605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40762</v>
      </c>
      <c r="D8" s="93">
        <f t="shared" si="0"/>
        <v>300</v>
      </c>
      <c r="E8" s="33">
        <f t="shared" si="0"/>
        <v>289</v>
      </c>
      <c r="F8" s="33">
        <f>F6+F7</f>
        <v>284</v>
      </c>
      <c r="G8" s="33">
        <f t="shared" si="0"/>
        <v>271</v>
      </c>
      <c r="H8" s="33">
        <f t="shared" si="0"/>
        <v>315</v>
      </c>
      <c r="I8" s="33">
        <f t="shared" si="0"/>
        <v>316</v>
      </c>
      <c r="J8" s="91">
        <f t="shared" si="0"/>
        <v>42543</v>
      </c>
      <c r="K8" s="94">
        <f>F8/D8*100</f>
        <v>94.666666666666671</v>
      </c>
      <c r="L8" s="31">
        <f>H8*3.4/F8</f>
        <v>3.7711267605633805</v>
      </c>
      <c r="M8" s="95">
        <f>(M6+M7)/2</f>
        <v>3.23</v>
      </c>
      <c r="N8" s="96">
        <f>D8/B8*100</f>
        <v>26.501766784452297</v>
      </c>
      <c r="O8" s="96">
        <v>24.1</v>
      </c>
      <c r="P8" s="33">
        <f t="shared" ref="P8:U8" si="1">P6+P7</f>
        <v>315</v>
      </c>
      <c r="Q8" s="33">
        <f t="shared" si="1"/>
        <v>21</v>
      </c>
      <c r="R8" s="33">
        <f t="shared" si="1"/>
        <v>0</v>
      </c>
      <c r="S8" s="33">
        <f>S6+S7</f>
        <v>64</v>
      </c>
      <c r="T8" s="33">
        <f t="shared" si="1"/>
        <v>16</v>
      </c>
      <c r="U8" s="33">
        <f t="shared" si="1"/>
        <v>301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7400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6544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6039</v>
      </c>
      <c r="K9" s="37">
        <v>86</v>
      </c>
      <c r="L9" s="31">
        <v>3.6</v>
      </c>
      <c r="M9" s="99">
        <v>3.3</v>
      </c>
      <c r="N9" s="32">
        <v>19</v>
      </c>
      <c r="O9" s="64">
        <v>15.9</v>
      </c>
      <c r="P9" s="30">
        <f t="shared" ref="P9:P12" si="2">H9</f>
        <v>52</v>
      </c>
      <c r="Q9" s="84">
        <v>7</v>
      </c>
      <c r="R9" s="30"/>
      <c r="S9" s="71" t="s">
        <v>72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3200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1890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1787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/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4141</v>
      </c>
      <c r="D11" s="102">
        <v>33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4037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20.399999999999999</v>
      </c>
      <c r="P11" s="30">
        <f t="shared" si="2"/>
        <v>32</v>
      </c>
      <c r="Q11" s="110">
        <v>8</v>
      </c>
      <c r="R11" s="110"/>
      <c r="S11" s="24" t="s">
        <v>69</v>
      </c>
      <c r="T11" s="106" t="s">
        <v>30</v>
      </c>
      <c r="U11" s="106" t="s">
        <v>71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4600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1797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1733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30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2303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2038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/>
      <c r="R14" s="30"/>
      <c r="S14" s="71" t="s">
        <v>60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144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144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608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434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547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435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397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322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18371</v>
      </c>
      <c r="D22" s="40">
        <f>D9+D10+D11+D12+D13+D14+D15+D16+D17+D18+D19+D20+D21</f>
        <v>160</v>
      </c>
      <c r="E22" s="40">
        <f>E9+E10+E11+E12+E13+E14+E15+E16+E17+E18+E19+E20+E21</f>
        <v>168</v>
      </c>
      <c r="F22" s="40">
        <f>F9+F10+F11+F12+F13+F14+F15+F16+F17+F18+F19+F20+F21</f>
        <v>140</v>
      </c>
      <c r="G22" s="40">
        <f>G21+G20+G19+G18+G17+G16+G15+G14+G13+G12+G11+G10+G9</f>
        <v>138</v>
      </c>
      <c r="H22" s="40">
        <f>H21+H20+H19+H18+H17+H16+H15+H14+H13+H12+H11+H10+H9</f>
        <v>146</v>
      </c>
      <c r="I22" s="40">
        <f>I21+I20+I19+I18+I17+I16+I15+I14+I13+I12+I11+I10+I9</f>
        <v>149</v>
      </c>
      <c r="J22" s="39">
        <f>J21+J20+J19+J18+J17+J16+J15+J14+J13+J12+J11+J10+J9</f>
        <v>16969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15</v>
      </c>
      <c r="R22" s="30">
        <f t="shared" si="8"/>
        <v>0</v>
      </c>
      <c r="S22" s="30">
        <f t="shared" si="8"/>
        <v>21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7800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59133</v>
      </c>
      <c r="D23" s="33">
        <f t="shared" ref="D23:J23" si="9">D22+D8</f>
        <v>460</v>
      </c>
      <c r="E23" s="33">
        <f t="shared" si="9"/>
        <v>457</v>
      </c>
      <c r="F23" s="53">
        <f t="shared" si="9"/>
        <v>424</v>
      </c>
      <c r="G23" s="53">
        <f t="shared" si="9"/>
        <v>409</v>
      </c>
      <c r="H23" s="33">
        <f t="shared" si="9"/>
        <v>461</v>
      </c>
      <c r="I23" s="33">
        <f t="shared" si="9"/>
        <v>465</v>
      </c>
      <c r="J23" s="76">
        <f t="shared" si="9"/>
        <v>59512</v>
      </c>
      <c r="K23" s="77">
        <f t="shared" si="4"/>
        <v>92.173913043478265</v>
      </c>
      <c r="L23" s="31">
        <f>H23*3.4/F23</f>
        <v>3.6966981132075469</v>
      </c>
      <c r="M23" s="54">
        <f>(M8+M22)/2</f>
        <v>3.1811111111111114</v>
      </c>
      <c r="N23" s="55">
        <f>D23/B23*100</f>
        <v>20.499108734402853</v>
      </c>
      <c r="O23" s="55">
        <v>18.100000000000001</v>
      </c>
      <c r="P23" s="56">
        <f>P22+P8</f>
        <v>461</v>
      </c>
      <c r="Q23" s="33">
        <f>Q22+Q8</f>
        <v>36</v>
      </c>
      <c r="R23" s="33">
        <f>R22+R8</f>
        <v>0</v>
      </c>
      <c r="S23" s="33">
        <f>S8+S22</f>
        <v>85</v>
      </c>
      <c r="T23" s="33">
        <f>T8+T22</f>
        <v>19</v>
      </c>
      <c r="U23" s="33">
        <f>U8+U22</f>
        <v>441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15200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3</v>
      </c>
      <c r="E24" s="140"/>
      <c r="F24" s="139">
        <f>F23-G23</f>
        <v>15</v>
      </c>
      <c r="G24" s="140"/>
      <c r="H24" s="141">
        <f>H23-I23</f>
        <v>-4</v>
      </c>
      <c r="I24" s="142"/>
      <c r="J24" s="80"/>
      <c r="K24" s="78"/>
      <c r="L24" s="22"/>
      <c r="M24" s="22"/>
      <c r="N24" s="22"/>
      <c r="O24" s="22"/>
      <c r="P24" s="23"/>
      <c r="Q24" s="24" t="s">
        <v>74</v>
      </c>
      <c r="R24" s="24" t="s">
        <v>75</v>
      </c>
      <c r="S24" s="24" t="s">
        <v>76</v>
      </c>
      <c r="T24" s="24" t="s">
        <v>77</v>
      </c>
      <c r="U24" s="24" t="s">
        <v>78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14800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2024-05-16T03:25:14Z</cp:lastPrinted>
  <dcterms:created xsi:type="dcterms:W3CDTF">2020-08-31T08:55:27Z</dcterms:created>
  <dcterms:modified xsi:type="dcterms:W3CDTF">2024-05-16T03:25:57Z</dcterms:modified>
</cp:coreProperties>
</file>