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<sst xmlns="http://schemas.openxmlformats.org/spreadsheetml/2006/main" count="228" uniqueCount="81">
  <si>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</si>
  <si>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</si>
  <si>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</si>
  <si>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</si>
  <si>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</si>
  <si>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</si>
  <si>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</si>
  <si>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</si>
  <si>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</si>
  <si>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</si>
  <si>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</si>
  <si>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</si>
  <si>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</si>
  <si>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</si>
  <si>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</si>
  <si>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</si>
  <si>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</si>
  <si>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</si>
  <si>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</si>
  <si>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</si>
  <si>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</si>
  <si>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</si>
  <si>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</si>
  <si>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</si>
  <si>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</si>
  <si>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</si>
  <si>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</si>
  <si>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</si>
  <si>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</si>
  <si>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</si>
  <si>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</si>
  <si>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</si>
  <si>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</si>
  <si>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</si>
  <si>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</si>
  <si>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</si>
  <si>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</si>
  <si>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</si>
  <si>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</si>
  <si>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</si>
  <si>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</si>
  <si>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</si>
  <si>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</si>
  <si>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</si>
  <si>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</si>
  <si>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</si>
  <si>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</si>
  <si>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</si>
  <si>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</si>
  <si>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</si>
  <si>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</si>
  <si>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</si>
  <si>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</si>
  <si>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</si>
  <si>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</si>
  <si>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</si>
  <si>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</si>
  <si>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</si>
  <si>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</si>
  <si>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</si>
  <si>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</si>
  <si>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</si>
  <si>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</si>
  <si>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</si>
  <si>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</si>
  <si>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</si>
  <si>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</si>
  <si>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</si>
  <si>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5</t>
  </si>
  <si>
    <t>1</t>
  </si>
  <si>
    <t>8</t>
  </si>
  <si>
    <t>392</t>
  </si>
  <si>
    <t>128</t>
  </si>
  <si>
    <t>163</t>
  </si>
  <si>
    <t>3,36</t>
  </si>
  <si>
    <t>19</t>
  </si>
  <si>
    <t>10</t>
  </si>
  <si>
    <t>26</t>
  </si>
  <si>
    <t>7</t>
  </si>
  <si>
    <t>Надой н/т коров на 01.05. 2024</t>
  </si>
  <si>
    <t xml:space="preserve">СВОДКА ПО НАДОЮ МОЛОКА ЗА  28.05.2024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</si>
</sst>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7" sqref="S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49</v>
      </c>
      <c r="D4" s="130" t="s">
        <v>2</v>
      </c>
      <c r="E4" s="131"/>
      <c r="F4" s="131"/>
      <c r="G4" s="131"/>
      <c r="H4" s="131"/>
      <c r="I4" s="132"/>
      <c r="J4" s="126" t="s">
        <v>53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37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79</v>
      </c>
      <c r="X4" s="136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41</v>
      </c>
    </row>
    <row r="5" spans="1:192" ht="53.25" customHeight="1" thickBot="1">
      <c r="A5" s="127"/>
      <c r="B5" s="140"/>
      <c r="C5" s="141"/>
      <c r="D5" s="145" t="s">
        <v>50</v>
      </c>
      <c r="E5" s="146"/>
      <c r="F5" s="145" t="s">
        <v>51</v>
      </c>
      <c r="G5" s="146"/>
      <c r="H5" s="145" t="s">
        <v>52</v>
      </c>
      <c r="I5" s="146"/>
      <c r="J5" s="127"/>
      <c r="K5" s="134"/>
      <c r="L5" s="127"/>
      <c r="M5" s="127"/>
      <c r="N5" s="79" t="s">
        <v>54</v>
      </c>
      <c r="O5" s="79" t="s">
        <v>43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2.25" customHeight="1" thickBot="1">
      <c r="A6" s="81" t="s">
        <v>18</v>
      </c>
      <c r="B6" s="62">
        <v>970</v>
      </c>
      <c r="C6" s="63">
        <v>42876</v>
      </c>
      <c r="D6" s="30">
        <v>280</v>
      </c>
      <c r="E6" s="30">
        <v>251</v>
      </c>
      <c r="F6" s="30">
        <v>269</v>
      </c>
      <c r="G6" s="30">
        <v>244</v>
      </c>
      <c r="H6" s="30">
        <v>295</v>
      </c>
      <c r="I6" s="30">
        <v>275</v>
      </c>
      <c r="J6" s="63">
        <v>45572</v>
      </c>
      <c r="K6" s="82">
        <v>95</v>
      </c>
      <c r="L6" s="31">
        <v>3.63</v>
      </c>
      <c r="M6" s="83" t="s">
        <v>74</v>
      </c>
      <c r="N6" s="32">
        <v>28.9</v>
      </c>
      <c r="O6" s="64">
        <v>26.4</v>
      </c>
      <c r="P6" s="30">
        <f>H6</f>
        <v>295</v>
      </c>
      <c r="Q6" s="84">
        <v>27</v>
      </c>
      <c r="R6" s="85"/>
      <c r="S6" s="65">
        <v>76</v>
      </c>
      <c r="T6" s="66">
        <v>31</v>
      </c>
      <c r="U6" s="86">
        <v>316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6350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2084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1823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>
        <v>10</v>
      </c>
      <c r="R7" s="85"/>
      <c r="S7" s="65">
        <v>10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44960</v>
      </c>
      <c r="D8" s="93">
        <f t="shared" si="0"/>
        <v>300</v>
      </c>
      <c r="E8" s="33">
        <f t="shared" si="0"/>
        <v>273</v>
      </c>
      <c r="F8" s="33">
        <f>F6+F7</f>
        <v>286</v>
      </c>
      <c r="G8" s="33">
        <f t="shared" si="0"/>
        <v>265</v>
      </c>
      <c r="H8" s="33">
        <f t="shared" si="0"/>
        <v>313</v>
      </c>
      <c r="I8" s="33">
        <f t="shared" si="0"/>
        <v>297</v>
      </c>
      <c r="J8" s="91">
        <f t="shared" si="0"/>
        <v>47395</v>
      </c>
      <c r="K8" s="94">
        <f>F8/D8*100</f>
        <v>95.333333333333343</v>
      </c>
      <c r="L8" s="31">
        <f>H8*3.4/F8</f>
        <v>3.720979020979021</v>
      </c>
      <c r="M8" s="95">
        <f>(M6+M7)/2</f>
        <v>3.2549999999999999</v>
      </c>
      <c r="N8" s="96">
        <f>D8/B8*100</f>
        <v>26.501766784452297</v>
      </c>
      <c r="O8" s="96">
        <v>22.8</v>
      </c>
      <c r="P8" s="33">
        <f t="shared" ref="P8:U8" si="1">P6+P7</f>
        <v>313</v>
      </c>
      <c r="Q8" s="33">
        <f t="shared" si="1"/>
        <v>37</v>
      </c>
      <c r="R8" s="33">
        <f t="shared" si="1"/>
        <v>0</v>
      </c>
      <c r="S8" s="33">
        <f>S6+S7</f>
        <v>86</v>
      </c>
      <c r="T8" s="33">
        <f t="shared" si="1"/>
        <v>31</v>
      </c>
      <c r="U8" s="33">
        <f t="shared" si="1"/>
        <v>316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8150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7275</v>
      </c>
      <c r="D9" s="65">
        <v>55</v>
      </c>
      <c r="E9" s="65">
        <v>65</v>
      </c>
      <c r="F9" s="65">
        <v>47</v>
      </c>
      <c r="G9" s="65">
        <v>47</v>
      </c>
      <c r="H9" s="65">
        <v>50</v>
      </c>
      <c r="I9" s="65">
        <v>53</v>
      </c>
      <c r="J9" s="63">
        <v>6705</v>
      </c>
      <c r="K9" s="37">
        <v>86</v>
      </c>
      <c r="L9" s="31">
        <v>3.6</v>
      </c>
      <c r="M9" s="99">
        <v>3.3</v>
      </c>
      <c r="N9" s="32">
        <v>18.3</v>
      </c>
      <c r="O9" s="64">
        <v>15.9</v>
      </c>
      <c r="P9" s="30">
        <f t="shared" ref="P9:P12" si="2">H9</f>
        <v>50</v>
      </c>
      <c r="Q9" s="84">
        <v>10</v>
      </c>
      <c r="R9" s="30"/>
      <c r="S9" s="71" t="s">
        <v>66</v>
      </c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2111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1992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 t="s">
        <v>66</v>
      </c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4570</v>
      </c>
      <c r="D11" s="102">
        <v>33</v>
      </c>
      <c r="E11" s="102">
        <v>33</v>
      </c>
      <c r="F11" s="102">
        <v>29</v>
      </c>
      <c r="G11" s="102">
        <v>30</v>
      </c>
      <c r="H11" s="102">
        <v>32</v>
      </c>
      <c r="I11" s="65">
        <v>34</v>
      </c>
      <c r="J11" s="63">
        <v>4453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21</v>
      </c>
      <c r="P11" s="30">
        <f t="shared" si="2"/>
        <v>32</v>
      </c>
      <c r="Q11" s="110">
        <v>16</v>
      </c>
      <c r="R11" s="110"/>
      <c r="S11" s="24" t="s">
        <v>76</v>
      </c>
      <c r="T11" s="106" t="s">
        <v>68</v>
      </c>
      <c r="U11" s="106" t="s">
        <v>77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4900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1992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1915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 t="s">
        <v>78</v>
      </c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2548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2259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10</v>
      </c>
      <c r="R14" s="30"/>
      <c r="S14" s="71" t="s">
        <v>75</v>
      </c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0.75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170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170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8.3333333333333321</v>
      </c>
      <c r="O16" s="64">
        <v>10</v>
      </c>
      <c r="P16" s="117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699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499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612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487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462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374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20439</v>
      </c>
      <c r="D22" s="40">
        <f>D9+D10+D11+D12+D13+D14+D15+D16+D17+D18+D19+D20+D21</f>
        <v>157</v>
      </c>
      <c r="E22" s="40">
        <f>E9+E10+E11+E12+E13+E14+E15+E16+E17+E18+E19+E20+E21</f>
        <v>169</v>
      </c>
      <c r="F22" s="40">
        <f>F9+F10+F11+F12+F13+F14+F15+F16+F17+F18+F19+F20+F21</f>
        <v>138</v>
      </c>
      <c r="G22" s="40">
        <f>G21+G20+G19+G18+G17+G16+G15+G14+G13+G12+G11+G10+G9</f>
        <v>139</v>
      </c>
      <c r="H22" s="40">
        <f>H21+H20+H19+H18+H17+H16+H15+H14+H13+H12+H11+H10+H9</f>
        <v>144</v>
      </c>
      <c r="I22" s="40">
        <f>I21+I20+I19+I18+I17+I16+I15+I14+I13+I12+I11+I10+I9</f>
        <v>150</v>
      </c>
      <c r="J22" s="39">
        <f>J21+J20+J19+J18+J17+J16+J15+J14+J13+J12+J11+J10+J9</f>
        <v>18854</v>
      </c>
      <c r="K22" s="37">
        <f t="shared" si="4"/>
        <v>87.898089171974519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14.118705035971225</v>
      </c>
      <c r="O22" s="42">
        <v>12.8</v>
      </c>
      <c r="P22" s="30">
        <f>P21+P20+P19+P18+P17+P16+P15+P14+P13+P12+P11+P10+P9</f>
        <v>144</v>
      </c>
      <c r="Q22" s="30">
        <f t="shared" ref="Q22:U22" si="8">Q21+Q20+Q19+Q18+Q17+Q16+Q15+Q14+Q13+Q12+Q11+Q10+Q9</f>
        <v>36</v>
      </c>
      <c r="R22" s="30">
        <f t="shared" si="8"/>
        <v>0</v>
      </c>
      <c r="S22" s="30">
        <f t="shared" si="8"/>
        <v>66</v>
      </c>
      <c r="T22" s="30">
        <f t="shared" si="8"/>
        <v>5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65399</v>
      </c>
      <c r="D23" s="33">
        <f t="shared" ref="D23:J23" si="9">D22+D8</f>
        <v>457</v>
      </c>
      <c r="E23" s="33">
        <f t="shared" si="9"/>
        <v>442</v>
      </c>
      <c r="F23" s="53">
        <f t="shared" si="9"/>
        <v>424</v>
      </c>
      <c r="G23" s="53">
        <f t="shared" si="9"/>
        <v>404</v>
      </c>
      <c r="H23" s="33">
        <f t="shared" si="9"/>
        <v>457</v>
      </c>
      <c r="I23" s="33">
        <f t="shared" si="9"/>
        <v>447</v>
      </c>
      <c r="J23" s="76">
        <f t="shared" si="9"/>
        <v>66249</v>
      </c>
      <c r="K23" s="77">
        <f t="shared" si="4"/>
        <v>92.778993435448569</v>
      </c>
      <c r="L23" s="31">
        <f>H23*3.4/F23</f>
        <v>3.6646226415094341</v>
      </c>
      <c r="M23" s="54">
        <f>(M8+M22)/2</f>
        <v>3.1936111111111112</v>
      </c>
      <c r="N23" s="55">
        <f>D23/B23*100</f>
        <v>20.365418894830658</v>
      </c>
      <c r="O23" s="55">
        <v>17.5</v>
      </c>
      <c r="P23" s="56">
        <f>P22+P8</f>
        <v>457</v>
      </c>
      <c r="Q23" s="33">
        <f>Q22+Q8</f>
        <v>73</v>
      </c>
      <c r="R23" s="33">
        <f>R22+R8</f>
        <v>0</v>
      </c>
      <c r="S23" s="33">
        <f>S8+S22</f>
        <v>152</v>
      </c>
      <c r="T23" s="33">
        <f>T8+T22</f>
        <v>36</v>
      </c>
      <c r="U23" s="33">
        <f>U8+U22</f>
        <v>458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16450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20">
        <f>D23-E23</f>
        <v>15</v>
      </c>
      <c r="E24" s="121"/>
      <c r="F24" s="120">
        <f>F23-G23</f>
        <v>20</v>
      </c>
      <c r="G24" s="121"/>
      <c r="H24" s="122">
        <f>H23-I23</f>
        <v>10</v>
      </c>
      <c r="I24" s="123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69</v>
      </c>
      <c r="S24" s="24" t="s">
        <v>73</v>
      </c>
      <c r="T24" s="24" t="s">
        <v>70</v>
      </c>
      <c r="U24" s="24" t="s">
        <v>71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2024-05-29T03:51:50Z</cp:lastPrinted>
  <dcterms:created xsi:type="dcterms:W3CDTF">2020-08-31T08:55:27Z</dcterms:created>
  <dcterms:modified xsi:type="dcterms:W3CDTF">2024-05-29T03:52:08Z</dcterms:modified>
</cp:coreProperties>
</file>