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<sst xmlns="http://schemas.openxmlformats.org/spreadsheetml/2006/main" count="226" uniqueCount="78">
  <si>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</si>
  <si>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</si>
  <si>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</si>
  <si>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</si>
  <si>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</si>
  <si>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</si>
  <si>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</si>
  <si>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</si>
  <si>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</si>
  <si>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</si>
  <si>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</si>
  <si>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</si>
  <si>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</si>
  <si>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</si>
  <si>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</si>
  <si>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</si>
  <si>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</si>
  <si>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</si>
  <si>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</si>
  <si>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</si>
  <si>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</si>
  <si>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</si>
  <si>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</si>
  <si>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</si>
  <si>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</si>
  <si>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</si>
  <si>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</si>
  <si>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</si>
  <si>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</si>
  <si>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</si>
  <si>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</si>
  <si>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</si>
  <si>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</si>
  <si>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</si>
  <si>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</si>
  <si>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</si>
  <si>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</si>
  <si>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</si>
  <si>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</si>
  <si>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</si>
  <si>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</si>
  <si>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</si>
  <si>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</si>
  <si>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</si>
  <si>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</si>
  <si>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</si>
  <si>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</si>
  <si>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</si>
  <si>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</si>
  <si>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</si>
  <si>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</si>
  <si>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</si>
  <si>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</si>
  <si>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</si>
  <si>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</si>
  <si>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</si>
  <si>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</si>
  <si>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</si>
  <si>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</si>
  <si>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</si>
  <si>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</si>
  <si>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</si>
  <si>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</si>
  <si>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</si>
  <si>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</si>
  <si>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</si>
  <si>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</si>
  <si>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</si>
  <si>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</si>
  <si>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</si>
  <si>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26</t>
  </si>
  <si>
    <t>Надой н/т коров на 01.06. 2024</t>
  </si>
  <si>
    <t>5</t>
  </si>
  <si>
    <t>6</t>
  </si>
  <si>
    <t>45</t>
  </si>
  <si>
    <t>81</t>
  </si>
  <si>
    <t xml:space="preserve">СВОДКА ПО НАДОЮ МОЛОКА ЗА  18.06.2024 года </t>
  </si>
  <si>
    <t>3,33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</si>
</sst>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V15" sqref="V1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71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48484</v>
      </c>
      <c r="D6" s="30">
        <v>260</v>
      </c>
      <c r="E6" s="30">
        <v>254</v>
      </c>
      <c r="F6" s="30">
        <v>251</v>
      </c>
      <c r="G6" s="30">
        <v>243</v>
      </c>
      <c r="H6" s="30">
        <v>271</v>
      </c>
      <c r="I6" s="30">
        <v>271</v>
      </c>
      <c r="J6" s="63">
        <v>51585</v>
      </c>
      <c r="K6" s="82">
        <v>96</v>
      </c>
      <c r="L6" s="31">
        <v>3.92</v>
      </c>
      <c r="M6" s="83" t="s">
        <v>77</v>
      </c>
      <c r="N6" s="32">
        <v>26.8</v>
      </c>
      <c r="O6" s="64">
        <v>26.7</v>
      </c>
      <c r="P6" s="30">
        <f>H6</f>
        <v>271</v>
      </c>
      <c r="Q6" s="84">
        <v>27</v>
      </c>
      <c r="R6" s="85" t="s">
        <v>68</v>
      </c>
      <c r="S6" s="65">
        <v>54</v>
      </c>
      <c r="T6" s="66">
        <v>5</v>
      </c>
      <c r="U6" s="86">
        <v>321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6700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101">
        <v>2504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2201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9" t="s">
        <v>22</v>
      </c>
      <c r="B8" s="90">
        <f t="shared" ref="B8:J8" si="0">B6+B7</f>
        <v>1132</v>
      </c>
      <c r="C8" s="91">
        <f>C7+C6</f>
        <v>50988</v>
      </c>
      <c r="D8" s="92">
        <f t="shared" si="0"/>
        <v>280</v>
      </c>
      <c r="E8" s="33">
        <f t="shared" si="0"/>
        <v>276</v>
      </c>
      <c r="F8" s="33">
        <f>F6+F7</f>
        <v>268</v>
      </c>
      <c r="G8" s="33">
        <f t="shared" si="0"/>
        <v>264</v>
      </c>
      <c r="H8" s="33">
        <f t="shared" si="0"/>
        <v>289</v>
      </c>
      <c r="I8" s="33">
        <f t="shared" si="0"/>
        <v>293</v>
      </c>
      <c r="J8" s="90">
        <f t="shared" si="0"/>
        <v>53786</v>
      </c>
      <c r="K8" s="93">
        <f>F8/D8*100</f>
        <v>95.714285714285722</v>
      </c>
      <c r="L8" s="31">
        <f>H8*3.4/F8</f>
        <v>3.6664179104477612</v>
      </c>
      <c r="M8" s="94">
        <f>(M6+M7)/2</f>
        <v>3.24</v>
      </c>
      <c r="N8" s="95">
        <f>D8/B8*100</f>
        <v>24.734982332155479</v>
      </c>
      <c r="O8" s="95">
        <v>23</v>
      </c>
      <c r="P8" s="33">
        <f t="shared" ref="P8:U8" si="1">P6+P7</f>
        <v>289</v>
      </c>
      <c r="Q8" s="33">
        <f t="shared" si="1"/>
        <v>27</v>
      </c>
      <c r="R8" s="33">
        <f t="shared" si="1"/>
        <v>1</v>
      </c>
      <c r="S8" s="33">
        <f>S6+S7</f>
        <v>59</v>
      </c>
      <c r="T8" s="33">
        <f t="shared" si="1"/>
        <v>5</v>
      </c>
      <c r="U8" s="33">
        <f t="shared" si="1"/>
        <v>321</v>
      </c>
      <c r="V8" s="34"/>
      <c r="W8" s="33">
        <f>W6+W7</f>
        <v>338</v>
      </c>
      <c r="X8" s="95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8600</v>
      </c>
      <c r="DH8" s="33" t="e">
        <f>DH6+#REF!+#REF!+DH7</f>
        <v>#REF!</v>
      </c>
      <c r="DI8" s="96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102">
        <v>8430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7755</v>
      </c>
      <c r="K9" s="37">
        <v>86</v>
      </c>
      <c r="L9" s="31">
        <v>3.6</v>
      </c>
      <c r="M9" s="103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4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3500</v>
      </c>
      <c r="DH9" s="67"/>
      <c r="DI9" s="68"/>
      <c r="DJ9" s="28"/>
      <c r="DL9" s="105"/>
    </row>
    <row r="10" spans="1:192" ht="21.75" customHeight="1" thickBot="1">
      <c r="A10" s="70" t="s">
        <v>31</v>
      </c>
      <c r="B10" s="102">
        <v>118</v>
      </c>
      <c r="C10" s="102">
        <v>2480</v>
      </c>
      <c r="D10" s="106">
        <v>18</v>
      </c>
      <c r="E10" s="106">
        <v>15</v>
      </c>
      <c r="F10" s="106">
        <v>17</v>
      </c>
      <c r="G10" s="106">
        <v>14</v>
      </c>
      <c r="H10" s="106">
        <v>17</v>
      </c>
      <c r="I10" s="65">
        <v>15</v>
      </c>
      <c r="J10" s="63">
        <v>2340</v>
      </c>
      <c r="K10" s="37">
        <f>F10/D10*100</f>
        <v>94.444444444444443</v>
      </c>
      <c r="L10" s="31">
        <v>3.8</v>
      </c>
      <c r="M10" s="73" t="s">
        <v>29</v>
      </c>
      <c r="N10" s="32">
        <f>D10/B10*100</f>
        <v>15.254237288135593</v>
      </c>
      <c r="O10" s="107">
        <v>13.6</v>
      </c>
      <c r="P10" s="30">
        <f>H10</f>
        <v>17</v>
      </c>
      <c r="Q10" s="108"/>
      <c r="R10" s="109"/>
      <c r="S10" s="24" t="s">
        <v>72</v>
      </c>
      <c r="T10" s="110"/>
      <c r="U10" s="111" t="s">
        <v>61</v>
      </c>
      <c r="V10" s="87"/>
      <c r="W10" s="24" t="s">
        <v>63</v>
      </c>
      <c r="X10" s="112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3" t="s">
        <v>24</v>
      </c>
      <c r="B11" s="102">
        <v>171</v>
      </c>
      <c r="C11" s="102">
        <v>5263</v>
      </c>
      <c r="D11" s="106">
        <v>33</v>
      </c>
      <c r="E11" s="106">
        <v>30</v>
      </c>
      <c r="F11" s="106">
        <v>29</v>
      </c>
      <c r="G11" s="106">
        <v>27</v>
      </c>
      <c r="H11" s="106">
        <v>32</v>
      </c>
      <c r="I11" s="65">
        <v>31</v>
      </c>
      <c r="J11" s="63">
        <v>5135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4">
        <v>6</v>
      </c>
      <c r="R11" s="114"/>
      <c r="S11" s="24" t="s">
        <v>73</v>
      </c>
      <c r="T11" s="110"/>
      <c r="U11" s="110" t="s">
        <v>70</v>
      </c>
      <c r="V11" s="24"/>
      <c r="W11" s="24" t="s">
        <v>64</v>
      </c>
      <c r="X11" s="112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5"/>
      <c r="DG11" s="116">
        <v>5200</v>
      </c>
      <c r="DH11" s="117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2307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2209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7"/>
      <c r="DI13" s="98"/>
      <c r="DJ13" s="28"/>
      <c r="DN13" s="99"/>
    </row>
    <row r="14" spans="1:192" ht="24.75" customHeight="1" thickBot="1">
      <c r="A14" s="70" t="s">
        <v>26</v>
      </c>
      <c r="B14" s="63">
        <v>185</v>
      </c>
      <c r="C14" s="63">
        <v>2926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2616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>
        <v>6</v>
      </c>
      <c r="R14" s="30"/>
      <c r="S14" s="71" t="s">
        <v>59</v>
      </c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7"/>
      <c r="DI14" s="98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00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7"/>
      <c r="DI15" s="98"/>
      <c r="DJ15" s="28"/>
    </row>
    <row r="16" spans="1:192" ht="20.25" customHeight="1" thickBot="1">
      <c r="A16" s="70" t="s">
        <v>46</v>
      </c>
      <c r="B16" s="62">
        <v>24</v>
      </c>
      <c r="C16" s="62">
        <v>232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232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7"/>
      <c r="DI16" s="98"/>
      <c r="DJ16" s="28"/>
    </row>
    <row r="17" spans="1:192" ht="27.75" customHeight="1" thickBot="1">
      <c r="A17" s="70" t="s">
        <v>28</v>
      </c>
      <c r="B17" s="63">
        <v>104</v>
      </c>
      <c r="C17" s="63">
        <v>832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600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7"/>
      <c r="DI17" s="98"/>
      <c r="DJ17" s="28"/>
    </row>
    <row r="18" spans="1:192" ht="21.75" customHeight="1" thickBot="1">
      <c r="A18" s="70" t="s">
        <v>40</v>
      </c>
      <c r="B18" s="63">
        <v>60</v>
      </c>
      <c r="C18" s="63">
        <v>717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571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7"/>
      <c r="DI18" s="98"/>
      <c r="DJ18" s="28"/>
    </row>
    <row r="19" spans="1:192" ht="18" customHeight="1" thickBot="1">
      <c r="A19" s="70" t="s">
        <v>39</v>
      </c>
      <c r="B19" s="63">
        <v>40</v>
      </c>
      <c r="C19" s="63">
        <v>567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458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7"/>
      <c r="DI19" s="98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23754</v>
      </c>
      <c r="D22" s="40">
        <f>D9+D10+D11+D12+D13+D14+D15+D16+D17+D18+D19+D20+D21</f>
        <v>159</v>
      </c>
      <c r="E22" s="40">
        <f>E9+E10+E11+E12+E13+E14+E15+E16+E17+E18+E19+E20+E21</f>
        <v>163</v>
      </c>
      <c r="F22" s="40">
        <f>F9+F10+F11+F12+F13+F14+F15+F16+F17+F18+F19+F20+F21</f>
        <v>140</v>
      </c>
      <c r="G22" s="40">
        <f>G21+G20+G19+G18+G17+G16+G15+G14+G13+G12+G11+G10+G9</f>
        <v>134</v>
      </c>
      <c r="H22" s="40">
        <f>H21+H20+H19+H18+H17+H16+H15+H14+H13+H12+H11+H10+H9</f>
        <v>146</v>
      </c>
      <c r="I22" s="40">
        <f>I21+I20+I19+I18+I17+I16+I15+I14+I13+I12+I11+I10+I9</f>
        <v>145</v>
      </c>
      <c r="J22" s="39">
        <f>J21+J20+J19+J18+J17+J16+J15+J14+J13+J12+J11+J10+J9</f>
        <v>21916</v>
      </c>
      <c r="K22" s="37">
        <f t="shared" si="4"/>
        <v>88.050314465408803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14.298561151079136</v>
      </c>
      <c r="O22" s="42">
        <v>12.3</v>
      </c>
      <c r="P22" s="30">
        <f>P21+P20+P19+P18+P17+P16+P15+P14+P13+P12+P11+P10+P9</f>
        <v>146</v>
      </c>
      <c r="Q22" s="30">
        <f t="shared" ref="Q22:U22" si="8">Q21+Q20+Q19+Q18+Q17+Q16+Q15+Q14+Q13+Q12+Q11+Q10+Q9</f>
        <v>12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74742</v>
      </c>
      <c r="D23" s="33">
        <f t="shared" ref="D23:J23" si="9">D22+D8</f>
        <v>439</v>
      </c>
      <c r="E23" s="33">
        <f t="shared" si="9"/>
        <v>439</v>
      </c>
      <c r="F23" s="53">
        <f t="shared" si="9"/>
        <v>408</v>
      </c>
      <c r="G23" s="53">
        <f t="shared" si="9"/>
        <v>398</v>
      </c>
      <c r="H23" s="33">
        <f t="shared" si="9"/>
        <v>435</v>
      </c>
      <c r="I23" s="33">
        <f t="shared" si="9"/>
        <v>438</v>
      </c>
      <c r="J23" s="76">
        <f t="shared" si="9"/>
        <v>75702</v>
      </c>
      <c r="K23" s="77">
        <f t="shared" si="4"/>
        <v>92.938496583143504</v>
      </c>
      <c r="L23" s="31">
        <f>H23*3.4/F23</f>
        <v>3.625</v>
      </c>
      <c r="M23" s="54">
        <f>(M8+M22)/2</f>
        <v>3.1861111111111118</v>
      </c>
      <c r="N23" s="55">
        <f>D23/B23*100</f>
        <v>19.563279857397504</v>
      </c>
      <c r="O23" s="55">
        <v>17.399999999999999</v>
      </c>
      <c r="P23" s="56">
        <f>P22+P8</f>
        <v>435</v>
      </c>
      <c r="Q23" s="33">
        <f>Q22+Q8</f>
        <v>39</v>
      </c>
      <c r="R23" s="33">
        <f>R22+R8</f>
        <v>1</v>
      </c>
      <c r="S23" s="33">
        <f>S8+S22</f>
        <v>86</v>
      </c>
      <c r="T23" s="33">
        <f>T8+T22</f>
        <v>5</v>
      </c>
      <c r="U23" s="33">
        <f>U8+U22</f>
        <v>463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17300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0</v>
      </c>
      <c r="E24" s="140"/>
      <c r="F24" s="139">
        <f>F23-G23</f>
        <v>10</v>
      </c>
      <c r="G24" s="140"/>
      <c r="H24" s="141">
        <f>H23-I23</f>
        <v>-3</v>
      </c>
      <c r="I24" s="14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58</v>
      </c>
      <c r="S24" s="24" t="s">
        <v>75</v>
      </c>
      <c r="T24" s="24" t="s">
        <v>58</v>
      </c>
      <c r="U24" s="24" t="s">
        <v>69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2024-06-19T03:46:13Z</cp:lastPrinted>
  <dcterms:created xsi:type="dcterms:W3CDTF">2020-08-31T08:55:27Z</dcterms:created>
  <dcterms:modified xsi:type="dcterms:W3CDTF">2024-06-19T03:59:31Z</dcterms:modified>
</cp:coreProperties>
</file>