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<sst xmlns="http://schemas.openxmlformats.org/spreadsheetml/2006/main" count="227" uniqueCount="79">
  <si>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</si>
  <si>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</si>
  <si>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</si>
  <si>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</si>
  <si>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</si>
  <si>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</si>
  <si>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</si>
  <si>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</si>
  <si>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</si>
  <si>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</si>
  <si>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</si>
  <si>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</si>
  <si>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</si>
  <si>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</si>
  <si>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</si>
  <si>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</si>
  <si>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</si>
  <si>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</si>
  <si>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</si>
  <si>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</si>
  <si>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</si>
  <si>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</si>
  <si>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</si>
  <si>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</si>
  <si>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</si>
  <si>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</si>
  <si>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</si>
  <si>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</si>
  <si>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</si>
  <si>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</si>
  <si>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</si>
  <si>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</si>
  <si>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</si>
  <si>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</si>
  <si>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</si>
  <si>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</si>
  <si>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</si>
  <si>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</si>
  <si>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</si>
  <si>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</si>
  <si>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</si>
  <si>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</si>
  <si>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</si>
  <si>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</si>
  <si>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</si>
  <si>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</si>
  <si>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</si>
  <si>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</si>
  <si>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</si>
  <si>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</si>
  <si>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</si>
  <si>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</si>
  <si>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</si>
  <si>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</si>
  <si>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</si>
  <si>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</si>
  <si>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</si>
  <si>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</si>
  <si>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</si>
  <si>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</si>
  <si>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</si>
  <si>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</si>
  <si>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</si>
  <si>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</si>
  <si>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</si>
  <si>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</si>
  <si>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</si>
  <si>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</si>
  <si>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</si>
  <si>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</si>
  <si>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</si>
  <si>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</si>
  <si>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</si>
  <si>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3,38</t>
  </si>
  <si>
    <t>57</t>
  </si>
  <si>
    <t>120</t>
  </si>
  <si>
    <t>22</t>
  </si>
  <si>
    <t>20</t>
  </si>
  <si>
    <t xml:space="preserve">СВОДКА ПО НАДОЮ МОЛОКА ЗА  25.06.2024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</si>
</sst>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I18" sqref="I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70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79" t="s">
        <v>53</v>
      </c>
      <c r="O5" s="79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50564</v>
      </c>
      <c r="D6" s="30">
        <v>260</v>
      </c>
      <c r="E6" s="30">
        <v>254</v>
      </c>
      <c r="F6" s="30">
        <v>251</v>
      </c>
      <c r="G6" s="30">
        <v>243</v>
      </c>
      <c r="H6" s="30">
        <v>271</v>
      </c>
      <c r="I6" s="30">
        <v>268</v>
      </c>
      <c r="J6" s="63">
        <v>53486</v>
      </c>
      <c r="K6" s="82">
        <v>97</v>
      </c>
      <c r="L6" s="31">
        <v>3.7</v>
      </c>
      <c r="M6" s="83" t="s">
        <v>73</v>
      </c>
      <c r="N6" s="32">
        <v>26.8</v>
      </c>
      <c r="O6" s="64">
        <v>26.7</v>
      </c>
      <c r="P6" s="30">
        <f>H6</f>
        <v>271</v>
      </c>
      <c r="Q6" s="84">
        <v>42</v>
      </c>
      <c r="R6" s="85" t="s">
        <v>67</v>
      </c>
      <c r="S6" s="65">
        <v>68</v>
      </c>
      <c r="T6" s="66">
        <v>8</v>
      </c>
      <c r="U6" s="86">
        <v>324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6900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53068</v>
      </c>
      <c r="D8" s="92">
        <f t="shared" si="0"/>
        <v>260</v>
      </c>
      <c r="E8" s="33">
        <f t="shared" si="0"/>
        <v>276</v>
      </c>
      <c r="F8" s="33">
        <f>F6+F7</f>
        <v>251</v>
      </c>
      <c r="G8" s="33">
        <f t="shared" si="0"/>
        <v>264</v>
      </c>
      <c r="H8" s="33">
        <f t="shared" si="0"/>
        <v>271</v>
      </c>
      <c r="I8" s="33">
        <f t="shared" si="0"/>
        <v>290</v>
      </c>
      <c r="J8" s="90">
        <f t="shared" si="0"/>
        <v>55687</v>
      </c>
      <c r="K8" s="93">
        <f>F8/D8*100</f>
        <v>96.538461538461533</v>
      </c>
      <c r="L8" s="31">
        <f>H8*3.4/F8</f>
        <v>3.6709163346613547</v>
      </c>
      <c r="M8" s="94">
        <f>(M6+M7)/1</f>
        <v>3.38</v>
      </c>
      <c r="N8" s="95">
        <f>D8/B8*100</f>
        <v>26.804123711340207</v>
      </c>
      <c r="O8" s="95">
        <v>23</v>
      </c>
      <c r="P8" s="33">
        <f t="shared" ref="P8:U8" si="1">P6+P7</f>
        <v>271</v>
      </c>
      <c r="Q8" s="33">
        <f t="shared" si="1"/>
        <v>42</v>
      </c>
      <c r="R8" s="33">
        <f t="shared" si="1"/>
        <v>1</v>
      </c>
      <c r="S8" s="33">
        <f>S6+S7</f>
        <v>73</v>
      </c>
      <c r="T8" s="33">
        <f t="shared" si="1"/>
        <v>8</v>
      </c>
      <c r="U8" s="33">
        <f t="shared" si="1"/>
        <v>324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8800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8815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8105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>
        <v>15</v>
      </c>
      <c r="R9" s="30"/>
      <c r="S9" s="71" t="s">
        <v>77</v>
      </c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3800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2606</v>
      </c>
      <c r="D10" s="106">
        <v>18</v>
      </c>
      <c r="E10" s="106">
        <v>16</v>
      </c>
      <c r="F10" s="106">
        <v>17</v>
      </c>
      <c r="G10" s="106">
        <v>15</v>
      </c>
      <c r="H10" s="106">
        <v>17</v>
      </c>
      <c r="I10" s="65">
        <v>16</v>
      </c>
      <c r="J10" s="63">
        <v>2459</v>
      </c>
      <c r="K10" s="37">
        <f>F10/D10*100</f>
        <v>94.444444444444443</v>
      </c>
      <c r="L10" s="31">
        <v>3.8</v>
      </c>
      <c r="M10" s="73" t="s">
        <v>28</v>
      </c>
      <c r="N10" s="32">
        <f>D10/B10*100</f>
        <v>15.254237288135593</v>
      </c>
      <c r="O10" s="107">
        <v>14.5</v>
      </c>
      <c r="P10" s="30">
        <f>H10</f>
        <v>17</v>
      </c>
      <c r="Q10" s="108"/>
      <c r="R10" s="109"/>
      <c r="S10" s="24" t="s">
        <v>71</v>
      </c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5494</v>
      </c>
      <c r="D11" s="106">
        <v>33</v>
      </c>
      <c r="E11" s="106">
        <v>28</v>
      </c>
      <c r="F11" s="106">
        <v>29</v>
      </c>
      <c r="G11" s="106">
        <v>25</v>
      </c>
      <c r="H11" s="106">
        <v>32</v>
      </c>
      <c r="I11" s="65">
        <v>29</v>
      </c>
      <c r="J11" s="63">
        <v>5359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17.8</v>
      </c>
      <c r="P11" s="30">
        <f t="shared" si="2"/>
        <v>32</v>
      </c>
      <c r="Q11" s="114">
        <v>6</v>
      </c>
      <c r="R11" s="114"/>
      <c r="S11" s="24" t="s">
        <v>72</v>
      </c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5300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2412</v>
      </c>
      <c r="D12" s="65">
        <v>15</v>
      </c>
      <c r="E12" s="65">
        <v>15</v>
      </c>
      <c r="F12" s="65">
        <v>14</v>
      </c>
      <c r="G12" s="65">
        <v>13</v>
      </c>
      <c r="H12" s="65">
        <v>14</v>
      </c>
      <c r="I12" s="65">
        <v>13</v>
      </c>
      <c r="J12" s="63">
        <v>2307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14.3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.75" customHeight="1" thickBot="1">
      <c r="A14" s="70" t="s">
        <v>25</v>
      </c>
      <c r="B14" s="63">
        <v>185</v>
      </c>
      <c r="C14" s="63">
        <v>3052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2735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>
        <v>8</v>
      </c>
      <c r="R14" s="30"/>
      <c r="S14" s="71" t="s">
        <v>76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253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253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881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635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752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599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602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486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24867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22938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53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77935</v>
      </c>
      <c r="D23" s="33">
        <f t="shared" ref="D23:J23" si="9">D22+D8</f>
        <v>419</v>
      </c>
      <c r="E23" s="33">
        <f t="shared" si="9"/>
        <v>439</v>
      </c>
      <c r="F23" s="53">
        <f t="shared" si="9"/>
        <v>391</v>
      </c>
      <c r="G23" s="53">
        <f t="shared" si="9"/>
        <v>398</v>
      </c>
      <c r="H23" s="33">
        <f t="shared" si="9"/>
        <v>417</v>
      </c>
      <c r="I23" s="33">
        <f t="shared" si="9"/>
        <v>435</v>
      </c>
      <c r="J23" s="76">
        <f t="shared" si="9"/>
        <v>78625</v>
      </c>
      <c r="K23" s="77">
        <f t="shared" si="4"/>
        <v>93.317422434367529</v>
      </c>
      <c r="L23" s="31">
        <f>H23*3.4/F23</f>
        <v>3.6260869565217391</v>
      </c>
      <c r="M23" s="54">
        <f>(M8+M22)/2</f>
        <v>3.2561111111111112</v>
      </c>
      <c r="N23" s="55">
        <f>D23/B23*100</f>
        <v>20.124879923150814</v>
      </c>
      <c r="O23" s="55">
        <v>17.399999999999999</v>
      </c>
      <c r="P23" s="56">
        <f>P22+P8</f>
        <v>417</v>
      </c>
      <c r="Q23" s="33">
        <f>Q22+Q8</f>
        <v>71</v>
      </c>
      <c r="R23" s="33">
        <f>R22+R8</f>
        <v>1</v>
      </c>
      <c r="S23" s="33">
        <f>S8+S22</f>
        <v>126</v>
      </c>
      <c r="T23" s="33">
        <f>T8+T22</f>
        <v>8</v>
      </c>
      <c r="U23" s="33">
        <f>U8+U22</f>
        <v>466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-20</v>
      </c>
      <c r="E24" s="140"/>
      <c r="F24" s="139">
        <f>F23-G23</f>
        <v>-7</v>
      </c>
      <c r="G24" s="140"/>
      <c r="H24" s="141">
        <f>H23-I23</f>
        <v>-18</v>
      </c>
      <c r="I24" s="142"/>
      <c r="J24" s="80"/>
      <c r="K24" s="78"/>
      <c r="L24" s="22"/>
      <c r="M24" s="22"/>
      <c r="N24" s="22"/>
      <c r="O24" s="22"/>
      <c r="P24" s="23"/>
      <c r="Q24" s="24" t="s">
        <v>74</v>
      </c>
      <c r="R24" s="24" t="s">
        <v>57</v>
      </c>
      <c r="S24" s="24" t="s">
        <v>75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2024-06-26T03:32:29Z</cp:lastPrinted>
  <dcterms:created xsi:type="dcterms:W3CDTF">2020-08-31T08:55:27Z</dcterms:created>
  <dcterms:modified xsi:type="dcterms:W3CDTF">2024-06-26T03:33:56Z</dcterms:modified>
</cp:coreProperties>
</file>