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Q22"/>
  <c r="R22"/>
  <c r="N11"/>
  <c r="S8"/>
  <c r="M22"/>
  <c r="M23" l="1"/>
  <c r="N12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<sst xmlns="http://schemas.openxmlformats.org/spreadsheetml/2006/main" count="222" uniqueCount="75">
  <si>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</si>
  <si>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</si>
  <si>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</si>
  <si>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</si>
  <si>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</si>
  <si>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</si>
  <si>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</si>
  <si>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</si>
  <si>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</si>
  <si>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</si>
  <si>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</si>
  <si>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</si>
  <si>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</si>
  <si>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</si>
  <si>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</si>
  <si>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</si>
  <si>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</si>
  <si>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</si>
  <si>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</si>
  <si>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</si>
  <si>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</si>
  <si>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</si>
  <si>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</si>
  <si>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</si>
  <si>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</si>
  <si>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</si>
  <si>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</si>
  <si>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</si>
  <si>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</si>
  <si>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</si>
  <si>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</si>
  <si>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</si>
  <si>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</si>
  <si>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</si>
  <si>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</si>
  <si>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</si>
  <si>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</si>
  <si>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</si>
  <si>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</si>
  <si>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</si>
  <si>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</si>
  <si>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</si>
  <si>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</si>
  <si>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</si>
  <si>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</si>
  <si>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</si>
  <si>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</si>
  <si>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</si>
  <si>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</si>
  <si>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</si>
  <si>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</si>
  <si>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</si>
  <si>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</si>
  <si>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</si>
  <si>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</si>
  <si>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</si>
  <si>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</si>
  <si>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</si>
  <si>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</si>
  <si>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</si>
  <si>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</si>
  <si>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</si>
  <si>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</si>
  <si>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</si>
  <si>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</si>
  <si>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</si>
  <si>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</si>
  <si>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</si>
  <si>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</si>
  <si>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</si>
  <si>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</si>
  <si>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3,3</t>
  </si>
  <si>
    <t xml:space="preserve">СВОДКА ПО НАДОЮ МОЛОКА ЗА  01.07.2024 года </t>
  </si>
  <si>
    <t>12</t>
  </si>
  <si>
    <t>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</si>
</sst>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A8" sqref="A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70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79" t="s">
        <v>53</v>
      </c>
      <c r="O5" s="79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81" t="s">
        <v>18</v>
      </c>
      <c r="B6" s="62">
        <v>970</v>
      </c>
      <c r="C6" s="63">
        <v>51763</v>
      </c>
      <c r="D6" s="30">
        <v>257</v>
      </c>
      <c r="E6" s="30">
        <v>252</v>
      </c>
      <c r="F6" s="30">
        <v>237</v>
      </c>
      <c r="G6" s="30">
        <v>243</v>
      </c>
      <c r="H6" s="30">
        <v>271</v>
      </c>
      <c r="I6" s="30">
        <v>268</v>
      </c>
      <c r="J6" s="63">
        <v>55125</v>
      </c>
      <c r="K6" s="82">
        <v>96</v>
      </c>
      <c r="L6" s="31">
        <v>3.62</v>
      </c>
      <c r="M6" s="83" t="s">
        <v>71</v>
      </c>
      <c r="N6" s="32">
        <v>26.5</v>
      </c>
      <c r="O6" s="64">
        <v>26.5</v>
      </c>
      <c r="P6" s="30">
        <f>H6</f>
        <v>271</v>
      </c>
      <c r="Q6" s="84">
        <v>11</v>
      </c>
      <c r="R6" s="85"/>
      <c r="S6" s="65">
        <v>10</v>
      </c>
      <c r="T6" s="66">
        <v>1</v>
      </c>
      <c r="U6" s="86">
        <v>325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7000</v>
      </c>
      <c r="DH6" s="67"/>
      <c r="DI6" s="68"/>
      <c r="DJ6" s="67"/>
    </row>
    <row r="7" spans="1:192" ht="2.25" customHeight="1" thickBot="1">
      <c r="A7" s="81" t="s">
        <v>20</v>
      </c>
      <c r="B7" s="62">
        <v>0</v>
      </c>
      <c r="C7" s="101">
        <v>2504</v>
      </c>
      <c r="D7" s="30">
        <v>0</v>
      </c>
      <c r="E7" s="30">
        <v>22</v>
      </c>
      <c r="F7" s="30">
        <v>0</v>
      </c>
      <c r="G7" s="30">
        <v>21</v>
      </c>
      <c r="H7" s="30">
        <v>0</v>
      </c>
      <c r="I7" s="30">
        <v>22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8.8000000000000007</v>
      </c>
      <c r="P7" s="30">
        <f>H7</f>
        <v>0</v>
      </c>
      <c r="Q7" s="84"/>
      <c r="R7" s="85"/>
      <c r="S7" s="65"/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9" t="s">
        <v>21</v>
      </c>
      <c r="B8" s="90">
        <f t="shared" ref="B8:J8" si="0">B6+B7</f>
        <v>970</v>
      </c>
      <c r="C8" s="91">
        <f>C7+C6</f>
        <v>54267</v>
      </c>
      <c r="D8" s="92">
        <f t="shared" si="0"/>
        <v>257</v>
      </c>
      <c r="E8" s="33">
        <f t="shared" si="0"/>
        <v>274</v>
      </c>
      <c r="F8" s="33">
        <f>F6+F7</f>
        <v>237</v>
      </c>
      <c r="G8" s="33">
        <f t="shared" si="0"/>
        <v>264</v>
      </c>
      <c r="H8" s="33">
        <f t="shared" si="0"/>
        <v>271</v>
      </c>
      <c r="I8" s="33">
        <f t="shared" si="0"/>
        <v>290</v>
      </c>
      <c r="J8" s="90">
        <f t="shared" si="0"/>
        <v>57326</v>
      </c>
      <c r="K8" s="93">
        <f>F8/D8*100</f>
        <v>92.217898832684824</v>
      </c>
      <c r="L8" s="31">
        <f>H8*3.4/F8</f>
        <v>3.8877637130801688</v>
      </c>
      <c r="M8" s="94">
        <f>(M6+M7)/1</f>
        <v>3.3</v>
      </c>
      <c r="N8" s="95">
        <f>D8/B8*100</f>
        <v>26.494845360824744</v>
      </c>
      <c r="O8" s="95">
        <v>22.8</v>
      </c>
      <c r="P8" s="33">
        <f t="shared" ref="P8:U8" si="1">P6+P7</f>
        <v>271</v>
      </c>
      <c r="Q8" s="33">
        <f t="shared" si="1"/>
        <v>11</v>
      </c>
      <c r="R8" s="33">
        <f t="shared" si="1"/>
        <v>0</v>
      </c>
      <c r="S8" s="33">
        <f>S6+S7</f>
        <v>10</v>
      </c>
      <c r="T8" s="33">
        <f t="shared" si="1"/>
        <v>1</v>
      </c>
      <c r="U8" s="33">
        <f t="shared" si="1"/>
        <v>325</v>
      </c>
      <c r="V8" s="34"/>
      <c r="W8" s="33">
        <f>W6+W7</f>
        <v>338</v>
      </c>
      <c r="X8" s="95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8900</v>
      </c>
      <c r="DH8" s="33" t="e">
        <f>DH6+#REF!+#REF!+DH7</f>
        <v>#REF!</v>
      </c>
      <c r="DI8" s="96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300</v>
      </c>
      <c r="C9" s="102">
        <v>9145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8405</v>
      </c>
      <c r="K9" s="37">
        <v>86</v>
      </c>
      <c r="L9" s="31">
        <v>3.6</v>
      </c>
      <c r="M9" s="103">
        <v>3.3</v>
      </c>
      <c r="N9" s="32">
        <v>18.3</v>
      </c>
      <c r="O9" s="64">
        <v>14.6</v>
      </c>
      <c r="P9" s="30">
        <f t="shared" ref="P9:P12" si="2">H9</f>
        <v>50</v>
      </c>
      <c r="Q9" s="84"/>
      <c r="R9" s="30"/>
      <c r="S9" s="71"/>
      <c r="T9" s="72"/>
      <c r="U9" s="104" t="s">
        <v>66</v>
      </c>
      <c r="V9" s="87"/>
      <c r="W9" s="71" t="s">
        <v>61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3800</v>
      </c>
      <c r="DH9" s="67"/>
      <c r="DI9" s="68"/>
      <c r="DJ9" s="28"/>
      <c r="DL9" s="105"/>
    </row>
    <row r="10" spans="1:192" ht="21.75" customHeight="1" thickBot="1">
      <c r="A10" s="70" t="s">
        <v>30</v>
      </c>
      <c r="B10" s="102">
        <v>118</v>
      </c>
      <c r="C10" s="102">
        <v>2715</v>
      </c>
      <c r="D10" s="106">
        <v>19</v>
      </c>
      <c r="E10" s="106">
        <v>16</v>
      </c>
      <c r="F10" s="106">
        <v>18</v>
      </c>
      <c r="G10" s="106">
        <v>15</v>
      </c>
      <c r="H10" s="106">
        <v>18</v>
      </c>
      <c r="I10" s="65">
        <v>16</v>
      </c>
      <c r="J10" s="63">
        <v>2562</v>
      </c>
      <c r="K10" s="37">
        <f>F10/D10*100</f>
        <v>94.73684210526315</v>
      </c>
      <c r="L10" s="31">
        <v>3.8</v>
      </c>
      <c r="M10" s="73" t="s">
        <v>28</v>
      </c>
      <c r="N10" s="32">
        <f>D10/B10*100</f>
        <v>16.101694915254235</v>
      </c>
      <c r="O10" s="107">
        <v>14.5</v>
      </c>
      <c r="P10" s="30">
        <f>H10</f>
        <v>18</v>
      </c>
      <c r="Q10" s="108"/>
      <c r="R10" s="109"/>
      <c r="S10" s="24"/>
      <c r="T10" s="110"/>
      <c r="U10" s="111" t="s">
        <v>60</v>
      </c>
      <c r="V10" s="87"/>
      <c r="W10" s="24" t="s">
        <v>62</v>
      </c>
      <c r="X10" s="112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23</v>
      </c>
      <c r="B11" s="102">
        <v>171</v>
      </c>
      <c r="C11" s="102">
        <v>5725</v>
      </c>
      <c r="D11" s="106">
        <v>33</v>
      </c>
      <c r="E11" s="106">
        <v>28</v>
      </c>
      <c r="F11" s="106">
        <v>29</v>
      </c>
      <c r="G11" s="106">
        <v>25</v>
      </c>
      <c r="H11" s="106">
        <v>32</v>
      </c>
      <c r="I11" s="65">
        <v>29</v>
      </c>
      <c r="J11" s="63">
        <v>5551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44</v>
      </c>
      <c r="N11" s="32">
        <f>D11/B11*100</f>
        <v>19.298245614035086</v>
      </c>
      <c r="O11" s="64">
        <v>17.8</v>
      </c>
      <c r="P11" s="30">
        <f t="shared" si="2"/>
        <v>32</v>
      </c>
      <c r="Q11" s="114"/>
      <c r="R11" s="114"/>
      <c r="S11" s="24"/>
      <c r="T11" s="110"/>
      <c r="U11" s="110" t="s">
        <v>69</v>
      </c>
      <c r="V11" s="24"/>
      <c r="W11" s="24" t="s">
        <v>63</v>
      </c>
      <c r="X11" s="112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5300</v>
      </c>
      <c r="DH11" s="117"/>
      <c r="DI11" s="68"/>
      <c r="DJ11" s="28"/>
    </row>
    <row r="12" spans="1:192" ht="23.25" customHeight="1" thickBot="1">
      <c r="A12" s="70" t="s">
        <v>24</v>
      </c>
      <c r="B12" s="63">
        <v>110</v>
      </c>
      <c r="C12" s="63">
        <v>2517</v>
      </c>
      <c r="D12" s="65">
        <v>15</v>
      </c>
      <c r="E12" s="65">
        <v>15</v>
      </c>
      <c r="F12" s="65">
        <v>14</v>
      </c>
      <c r="G12" s="65">
        <v>13</v>
      </c>
      <c r="H12" s="65">
        <v>14</v>
      </c>
      <c r="I12" s="65">
        <v>13</v>
      </c>
      <c r="J12" s="63">
        <v>2405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14.3</v>
      </c>
      <c r="P12" s="30">
        <f t="shared" si="2"/>
        <v>14</v>
      </c>
      <c r="Q12" s="30"/>
      <c r="R12" s="30"/>
      <c r="S12" s="71"/>
      <c r="T12" s="72"/>
      <c r="U12" s="72" t="s">
        <v>59</v>
      </c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7"/>
      <c r="DI13" s="98"/>
      <c r="DJ13" s="28"/>
      <c r="DN13" s="99"/>
    </row>
    <row r="14" spans="1:192" ht="24.75" customHeight="1" thickBot="1">
      <c r="A14" s="70" t="s">
        <v>25</v>
      </c>
      <c r="B14" s="63">
        <v>185</v>
      </c>
      <c r="C14" s="63">
        <v>3160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2837</v>
      </c>
      <c r="K14" s="37">
        <f t="shared" si="4"/>
        <v>94.444444444444443</v>
      </c>
      <c r="L14" s="31">
        <f>H14*3.4/F14</f>
        <v>3.4</v>
      </c>
      <c r="M14" s="73" t="s">
        <v>26</v>
      </c>
      <c r="N14" s="32">
        <f>D14/B14*100</f>
        <v>9.7297297297297298</v>
      </c>
      <c r="O14" s="64">
        <v>9</v>
      </c>
      <c r="P14" s="30">
        <f>H14</f>
        <v>17</v>
      </c>
      <c r="Q14" s="30"/>
      <c r="R14" s="30"/>
      <c r="S14" s="71"/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7"/>
      <c r="DI14" s="98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00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7"/>
      <c r="DI15" s="98"/>
      <c r="DJ15" s="28"/>
    </row>
    <row r="16" spans="1:192" ht="20.25" customHeight="1" thickBot="1">
      <c r="A16" s="70" t="s">
        <v>45</v>
      </c>
      <c r="B16" s="62">
        <v>24</v>
      </c>
      <c r="C16" s="62">
        <v>274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274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7"/>
      <c r="DI16" s="98"/>
      <c r="DJ16" s="28"/>
    </row>
    <row r="17" spans="1:192" ht="27.75" customHeight="1" thickBot="1">
      <c r="A17" s="70" t="s">
        <v>27</v>
      </c>
      <c r="B17" s="63">
        <v>104</v>
      </c>
      <c r="C17" s="63">
        <v>923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665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7"/>
      <c r="DI17" s="98"/>
      <c r="DJ17" s="28"/>
    </row>
    <row r="18" spans="1:192" ht="21.75" customHeight="1" thickBot="1">
      <c r="A18" s="70" t="s">
        <v>39</v>
      </c>
      <c r="B18" s="63">
        <v>60</v>
      </c>
      <c r="C18" s="63">
        <v>782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623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7"/>
      <c r="DI18" s="98"/>
      <c r="DJ18" s="28"/>
    </row>
    <row r="19" spans="1:192" ht="18" customHeight="1" thickBot="1">
      <c r="A19" s="70" t="s">
        <v>38</v>
      </c>
      <c r="B19" s="63">
        <v>40</v>
      </c>
      <c r="C19" s="63">
        <v>632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510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7"/>
      <c r="DI19" s="98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25873</v>
      </c>
      <c r="D22" s="40">
        <f>D9+D10+D11+D12+D13+D14+D15+D16+D17+D18+D19+D20+D21</f>
        <v>160</v>
      </c>
      <c r="E22" s="40">
        <f>E9+E10+E11+E12+E13+E14+E15+E16+E17+E18+E19+E20+E21</f>
        <v>163</v>
      </c>
      <c r="F22" s="40">
        <f>F9+F10+F11+F12+F13+F14+F15+F16+F17+F18+F19+F20+F21</f>
        <v>141</v>
      </c>
      <c r="G22" s="40">
        <f>G21+G20+G19+G18+G17+G16+G15+G14+G13+G12+G11+G10+G9</f>
        <v>134</v>
      </c>
      <c r="H22" s="40">
        <f>H21+H20+H19+H18+H17+H16+H15+H14+H13+H12+H11+H10+H9</f>
        <v>147</v>
      </c>
      <c r="I22" s="40">
        <f>I21+I20+I19+I18+I17+I16+I15+I14+I13+I12+I11+I10+I9</f>
        <v>145</v>
      </c>
      <c r="J22" s="39">
        <f>J21+J20+J19+J18+J17+J16+J15+J14+J13+J12+J11+J10+J9</f>
        <v>23832</v>
      </c>
      <c r="K22" s="37">
        <f t="shared" si="4"/>
        <v>88.125</v>
      </c>
      <c r="L22" s="31">
        <f>H22*3.4/F22</f>
        <v>3.5446808510638297</v>
      </c>
      <c r="M22" s="41">
        <f>(M9+M10+M11+M12+M14+M15+M16+M17+M18+M19)/9</f>
        <v>3.1322222222222229</v>
      </c>
      <c r="N22" s="32">
        <f t="shared" si="6"/>
        <v>14.388489208633093</v>
      </c>
      <c r="O22" s="42">
        <v>12.3</v>
      </c>
      <c r="P22" s="30">
        <f>P21+P20+P19+P18+P17+P16+P15+P14+P13+P12+P11+P10+P9</f>
        <v>147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0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80140</v>
      </c>
      <c r="D23" s="33">
        <f t="shared" ref="D23:J23" si="9">D22+D8</f>
        <v>417</v>
      </c>
      <c r="E23" s="33">
        <f t="shared" si="9"/>
        <v>437</v>
      </c>
      <c r="F23" s="53">
        <f t="shared" si="9"/>
        <v>378</v>
      </c>
      <c r="G23" s="53">
        <f t="shared" si="9"/>
        <v>398</v>
      </c>
      <c r="H23" s="33">
        <f t="shared" si="9"/>
        <v>418</v>
      </c>
      <c r="I23" s="33">
        <f t="shared" si="9"/>
        <v>435</v>
      </c>
      <c r="J23" s="76">
        <f t="shared" si="9"/>
        <v>81158</v>
      </c>
      <c r="K23" s="77">
        <f t="shared" si="4"/>
        <v>90.647482014388487</v>
      </c>
      <c r="L23" s="31">
        <f>H23*3.4/F23</f>
        <v>3.7597883597883599</v>
      </c>
      <c r="M23" s="54">
        <f>(M8+M22)/2</f>
        <v>3.2161111111111111</v>
      </c>
      <c r="N23" s="55">
        <f>D23/B23*100</f>
        <v>20.028818443804035</v>
      </c>
      <c r="O23" s="55">
        <v>17.3</v>
      </c>
      <c r="P23" s="56">
        <f>P22+P8</f>
        <v>418</v>
      </c>
      <c r="Q23" s="33">
        <f>Q22+Q8</f>
        <v>11</v>
      </c>
      <c r="R23" s="33">
        <f>R22+R8</f>
        <v>0</v>
      </c>
      <c r="S23" s="33">
        <f>S8+S22</f>
        <v>10</v>
      </c>
      <c r="T23" s="33">
        <f>T8+T22</f>
        <v>1</v>
      </c>
      <c r="U23" s="33">
        <f>U8+U22</f>
        <v>467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-20</v>
      </c>
      <c r="E24" s="121"/>
      <c r="F24" s="120">
        <f>F23-G23</f>
        <v>-20</v>
      </c>
      <c r="G24" s="121"/>
      <c r="H24" s="122">
        <f>H23-I23</f>
        <v>-17</v>
      </c>
      <c r="I24" s="123"/>
      <c r="J24" s="80"/>
      <c r="K24" s="78"/>
      <c r="L24" s="22"/>
      <c r="M24" s="22"/>
      <c r="N24" s="22"/>
      <c r="O24" s="22"/>
      <c r="P24" s="23"/>
      <c r="Q24" s="24" t="s">
        <v>73</v>
      </c>
      <c r="R24" s="24" t="s">
        <v>67</v>
      </c>
      <c r="S24" s="24" t="s">
        <v>74</v>
      </c>
      <c r="T24" s="24" t="s">
        <v>57</v>
      </c>
      <c r="U24" s="24" t="s">
        <v>68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17100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2024-07-02T04:36:06Z</cp:lastPrinted>
  <dcterms:created xsi:type="dcterms:W3CDTF">2020-08-31T08:55:27Z</dcterms:created>
  <dcterms:modified xsi:type="dcterms:W3CDTF">2024-07-02T04:37:03Z</dcterms:modified>
</cp:coreProperties>
</file>