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M8" i="1"/>
  <c r="M23" s="1"/>
  <c r="Q22"/>
  <c r="R22"/>
  <c r="N11"/>
  <c r="S8"/>
  <c r="M22"/>
  <c r="N12" l="1"/>
  <c r="DJ22"/>
  <c r="D22"/>
  <c r="T8"/>
  <c r="R8"/>
  <c r="Q8"/>
  <c r="S22"/>
  <c r="U22"/>
  <c r="DG22"/>
  <c r="C8"/>
  <c r="F8"/>
  <c r="L16"/>
  <c r="K16"/>
  <c r="N16"/>
  <c r="N10"/>
  <c r="K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F22"/>
  <c r="B22"/>
  <c r="P14"/>
  <c r="P12"/>
  <c r="P11"/>
  <c r="P10"/>
  <c r="P9"/>
  <c r="P7"/>
  <c r="P6"/>
  <c r="L8" l="1"/>
  <c r="L22"/>
  <c r="N8"/>
  <c r="P8"/>
  <c r="N14"/>
  <c r="G22" l="1"/>
  <c r="J22" l="1"/>
  <c r="Q23" l="1"/>
  <c r="C23"/>
  <c r="L17" l="1"/>
  <c r="T23" l="1"/>
  <c r="S23"/>
  <c r="J23"/>
  <c r="I23"/>
  <c r="H23"/>
  <c r="G23"/>
  <c r="E23"/>
  <c r="H24" l="1"/>
  <c r="D23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L14"/>
  <c r="K14"/>
  <c r="L12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D24"/>
  <c r="F24"/>
  <c r="K23"/>
</calcChain>
</file>

<file path=xl/sharedStrings.xml><?xml version="1.0" encoding="utf-8"?>
<sst xmlns="http://schemas.openxmlformats.org/spreadsheetml/2006/main" count="227" uniqueCount="78">
  <si>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</si>
  <si>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</si>
  <si>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</si>
  <si>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</si>
  <si>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% жира</t>
  </si>
  <si>
    <t>белок</t>
  </si>
  <si>
    <t>на  1  ф.к. кг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</si>
  <si>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</si>
  <si>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</si>
  <si>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</si>
  <si>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</si>
  <si>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</si>
  <si>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</si>
  <si>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</si>
  <si>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</si>
  <si>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</si>
  <si>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</si>
  <si>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</si>
  <si>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</si>
  <si>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</si>
  <si>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</si>
  <si>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</si>
  <si>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</si>
  <si>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</si>
  <si>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</si>
  <si>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</si>
  <si>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</si>
  <si>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</si>
  <si>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</si>
  <si>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</si>
  <si>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</si>
  <si>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</si>
  <si>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</si>
  <si>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</si>
  <si>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</si>
  <si>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</si>
  <si>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</si>
  <si>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</si>
  <si>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</si>
  <si>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</si>
  <si>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</si>
  <si>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</si>
  <si>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</si>
  <si>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</si>
  <si>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</si>
  <si>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</si>
  <si>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</si>
  <si>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телок с 01.10.23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</si>
  <si>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</si>
  <si>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</si>
  <si>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</si>
  <si>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</si>
  <si>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</si>
  <si>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</si>
  <si>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</si>
  <si>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</si>
  <si>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</si>
  <si>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</si>
  <si>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16</t>
  </si>
  <si>
    <t>2</t>
  </si>
  <si>
    <t>23</t>
  </si>
  <si>
    <t>33</t>
  </si>
  <si>
    <t>15</t>
  </si>
  <si>
    <t>75</t>
  </si>
  <si>
    <t>1</t>
  </si>
  <si>
    <t>392</t>
  </si>
  <si>
    <t>26</t>
  </si>
  <si>
    <t>3,3</t>
  </si>
  <si>
    <t>Надой н/т коров на 01.07. 2024</t>
  </si>
  <si>
    <t>22</t>
  </si>
  <si>
    <t xml:space="preserve">СВОДКА ПО НАДОЮ МОЛОКА ЗА  07.07.2024 года </t>
  </si>
  <si>
    <t>5</t>
  </si>
  <si>
    <t>6</t>
  </si>
  <si>
    <t>4</t>
  </si>
  <si>
    <t>30</t>
  </si>
  <si>
    <t>79</t>
  </si>
  <si>
    <t>41</t>
  </si>
  <si>
    <t>12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</si>
</sst>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3" xfId="0" applyNumberFormat="1" applyFont="1" applyFill="1" applyBorder="1" applyAlignment="1" applyProtection="1">
      <alignment horizontal="center"/>
      <protection locked="0"/>
    </xf>
    <xf numFmtId="0" fontId="17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22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2" borderId="6" xfId="0" applyNumberFormat="1" applyFont="1" applyFill="1" applyBorder="1" applyAlignment="1" applyProtection="1">
      <alignment horizontal="center" vertical="center" wrapText="1"/>
    </xf>
    <xf numFmtId="49" fontId="19" fillId="2" borderId="6" xfId="0" applyNumberFormat="1" applyFont="1" applyFill="1" applyBorder="1" applyAlignment="1" applyProtection="1">
      <alignment horizontal="center" vertical="center" wrapText="1"/>
    </xf>
    <xf numFmtId="164" fontId="19" fillId="2" borderId="10" xfId="0" applyNumberFormat="1" applyFont="1" applyFill="1" applyBorder="1" applyAlignment="1" applyProtection="1">
      <alignment horizontal="center" vertical="center" wrapText="1"/>
      <protection locked="0"/>
    </xf>
    <xf numFmtId="164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Alignment="1">
      <alignment horizontal="center" vertical="center" wrapText="1"/>
    </xf>
    <xf numFmtId="1" fontId="16" fillId="2" borderId="7" xfId="0" applyNumberFormat="1" applyFont="1" applyFill="1" applyBorder="1" applyAlignment="1">
      <alignment horizontal="center" vertical="center" wrapText="1"/>
    </xf>
    <xf numFmtId="1" fontId="19" fillId="2" borderId="7" xfId="0" applyNumberFormat="1" applyFont="1" applyFill="1" applyBorder="1" applyAlignment="1">
      <alignment horizontal="center" vertical="center" wrapText="1"/>
    </xf>
    <xf numFmtId="1" fontId="19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7" xfId="0" applyNumberFormat="1" applyFont="1" applyFill="1" applyBorder="1" applyAlignment="1">
      <alignment horizontal="center" vertical="center" wrapText="1"/>
    </xf>
    <xf numFmtId="49" fontId="16" fillId="2" borderId="11" xfId="0" applyNumberFormat="1" applyFont="1" applyFill="1" applyBorder="1" applyAlignment="1" applyProtection="1">
      <alignment horizontal="center" vertical="center"/>
      <protection locked="0"/>
    </xf>
    <xf numFmtId="1" fontId="16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2" borderId="22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22" fillId="2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49" fontId="17" fillId="2" borderId="7" xfId="0" applyNumberFormat="1" applyFont="1" applyFill="1" applyBorder="1" applyAlignment="1" applyProtection="1">
      <alignment horizontal="center"/>
      <protection locked="0"/>
    </xf>
    <xf numFmtId="1" fontId="17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22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19" fillId="2" borderId="7" xfId="0" applyNumberFormat="1" applyFont="1" applyFill="1" applyBorder="1" applyAlignment="1" applyProtection="1">
      <alignment horizontal="center" vertical="center" wrapText="1"/>
    </xf>
    <xf numFmtId="49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/>
    </xf>
    <xf numFmtId="0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7" xfId="0" applyNumberFormat="1" applyFont="1" applyFill="1" applyBorder="1" applyAlignment="1" applyProtection="1">
      <alignment horizontal="center" vertical="center" wrapText="1"/>
    </xf>
    <xf numFmtId="164" fontId="19" fillId="2" borderId="7" xfId="0" applyNumberFormat="1" applyFont="1" applyFill="1" applyBorder="1" applyAlignment="1" applyProtection="1">
      <alignment horizontal="center" vertical="center" wrapText="1"/>
    </xf>
    <xf numFmtId="1" fontId="19" fillId="2" borderId="8" xfId="0" applyNumberFormat="1" applyFont="1" applyFill="1" applyBorder="1" applyAlignment="1" applyProtection="1">
      <alignment horizontal="center" vertical="center" wrapText="1"/>
      <protection locked="0"/>
    </xf>
    <xf numFmtId="1" fontId="19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6" xfId="0" applyNumberFormat="1" applyFont="1" applyFill="1" applyBorder="1" applyAlignment="1" applyProtection="1">
      <alignment horizontal="center"/>
      <protection locked="0"/>
    </xf>
    <xf numFmtId="1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6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1" fontId="16" fillId="2" borderId="6" xfId="0" applyNumberFormat="1" applyFont="1" applyFill="1" applyBorder="1" applyAlignment="1">
      <alignment horizontal="center" vertical="center" wrapText="1"/>
    </xf>
    <xf numFmtId="1" fontId="19" fillId="2" borderId="6" xfId="0" applyNumberFormat="1" applyFont="1" applyFill="1" applyBorder="1" applyAlignment="1">
      <alignment horizontal="center" vertical="center" wrapText="1"/>
    </xf>
    <xf numFmtId="1" fontId="19" fillId="2" borderId="2" xfId="0" applyNumberFormat="1" applyFont="1" applyFill="1" applyBorder="1" applyAlignment="1">
      <alignment horizontal="center" vertical="center" wrapText="1"/>
    </xf>
    <xf numFmtId="1" fontId="19" fillId="2" borderId="23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3" fillId="2" borderId="0" xfId="0" applyFont="1" applyFill="1"/>
    <xf numFmtId="1" fontId="1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3" xfId="0" applyFont="1" applyFill="1" applyBorder="1" applyAlignment="1">
      <alignment horizontal="center" vertical="center" wrapText="1"/>
    </xf>
    <xf numFmtId="49" fontId="20" fillId="2" borderId="7" xfId="0" applyNumberFormat="1" applyFont="1" applyFill="1" applyBorder="1" applyAlignment="1" applyProtection="1">
      <alignment horizontal="center" vertical="center" wrapText="1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V15" sqref="V15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6.14062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66" t="s">
        <v>70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 s="166"/>
      <c r="AY1" s="166"/>
      <c r="AZ1" s="166"/>
      <c r="BA1" s="166"/>
      <c r="BB1" s="166"/>
      <c r="BC1" s="166"/>
      <c r="BD1" s="166"/>
      <c r="BE1" s="166"/>
      <c r="BF1" s="166"/>
      <c r="BG1" s="166"/>
      <c r="BH1" s="166"/>
      <c r="BI1" s="166"/>
      <c r="BJ1" s="166"/>
      <c r="BK1" s="166"/>
      <c r="BL1" s="166"/>
      <c r="BM1" s="166"/>
      <c r="BN1" s="166"/>
      <c r="BO1" s="166"/>
      <c r="BP1" s="166"/>
      <c r="BQ1" s="166"/>
      <c r="BR1" s="166"/>
      <c r="BS1" s="166"/>
      <c r="BT1" s="166"/>
      <c r="BU1" s="166"/>
      <c r="BV1" s="166"/>
      <c r="BW1" s="166"/>
      <c r="BX1" s="166"/>
      <c r="BY1" s="166"/>
      <c r="BZ1" s="166"/>
      <c r="CA1" s="166"/>
      <c r="CB1" s="166"/>
      <c r="CC1" s="166"/>
      <c r="CD1" s="166"/>
      <c r="CE1" s="166"/>
      <c r="CF1" s="166"/>
      <c r="CG1" s="166"/>
      <c r="CH1" s="166"/>
      <c r="CI1" s="166"/>
      <c r="CJ1" s="166"/>
      <c r="CK1" s="166"/>
      <c r="CL1" s="166"/>
      <c r="CM1" s="166"/>
      <c r="CN1" s="166"/>
      <c r="CO1" s="166"/>
      <c r="CP1" s="166"/>
      <c r="CQ1" s="166"/>
      <c r="CR1" s="166"/>
      <c r="CS1" s="166"/>
      <c r="CT1" s="166"/>
      <c r="CU1" s="166"/>
      <c r="CV1" s="166"/>
      <c r="CW1" s="166"/>
      <c r="CX1" s="166"/>
      <c r="CY1" s="166"/>
      <c r="CZ1" s="166"/>
      <c r="DA1" s="166"/>
      <c r="DB1" s="166"/>
      <c r="DC1" s="166"/>
      <c r="DD1" s="166"/>
      <c r="DE1" s="166"/>
      <c r="DF1" s="166"/>
      <c r="DG1" s="166"/>
      <c r="DH1" s="166"/>
      <c r="DI1" s="166"/>
      <c r="DJ1" s="166"/>
    </row>
    <row r="2" spans="1:192" ht="12.75" customHeight="1">
      <c r="A2" s="167" t="s">
        <v>22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7"/>
      <c r="CG2" s="167"/>
      <c r="CH2" s="167"/>
      <c r="CI2" s="167"/>
      <c r="CJ2" s="167"/>
      <c r="CK2" s="167"/>
      <c r="CL2" s="167"/>
      <c r="CM2" s="167"/>
      <c r="CN2" s="167"/>
      <c r="CO2" s="167"/>
      <c r="CP2" s="167"/>
      <c r="CQ2" s="167"/>
      <c r="CR2" s="167"/>
      <c r="CS2" s="167"/>
      <c r="CT2" s="167"/>
      <c r="CU2" s="167"/>
      <c r="CV2" s="167"/>
      <c r="CW2" s="167"/>
      <c r="CX2" s="167"/>
      <c r="CY2" s="167"/>
      <c r="CZ2" s="167"/>
      <c r="DA2" s="167"/>
      <c r="DB2" s="167"/>
      <c r="DC2" s="167"/>
      <c r="DD2" s="167"/>
      <c r="DE2" s="167"/>
      <c r="DF2" s="167"/>
      <c r="DG2" s="167"/>
      <c r="DH2" s="167"/>
      <c r="DI2" s="167"/>
      <c r="DJ2" s="167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55" t="s">
        <v>0</v>
      </c>
      <c r="B4" s="168" t="s">
        <v>1</v>
      </c>
      <c r="C4" s="170" t="s">
        <v>48</v>
      </c>
      <c r="D4" s="159" t="s">
        <v>2</v>
      </c>
      <c r="E4" s="160"/>
      <c r="F4" s="160"/>
      <c r="G4" s="160"/>
      <c r="H4" s="160"/>
      <c r="I4" s="161"/>
      <c r="J4" s="155" t="s">
        <v>52</v>
      </c>
      <c r="K4" s="162" t="s">
        <v>3</v>
      </c>
      <c r="L4" s="155" t="s">
        <v>4</v>
      </c>
      <c r="M4" s="155" t="s">
        <v>5</v>
      </c>
      <c r="N4" s="176" t="s">
        <v>6</v>
      </c>
      <c r="O4" s="177"/>
      <c r="P4" s="155" t="s">
        <v>36</v>
      </c>
      <c r="Q4" s="157" t="s">
        <v>7</v>
      </c>
      <c r="R4" s="158"/>
      <c r="S4" s="159" t="s">
        <v>8</v>
      </c>
      <c r="T4" s="160"/>
      <c r="U4" s="161"/>
      <c r="V4" s="162" t="s">
        <v>9</v>
      </c>
      <c r="W4" s="164" t="s">
        <v>68</v>
      </c>
      <c r="X4" s="165"/>
      <c r="Y4" s="8" t="s">
        <v>41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53" t="s">
        <v>10</v>
      </c>
      <c r="DH4" s="153" t="s">
        <v>10</v>
      </c>
      <c r="DI4" s="171" t="s">
        <v>11</v>
      </c>
      <c r="DJ4" s="173" t="s">
        <v>40</v>
      </c>
    </row>
    <row r="5" spans="1:192" ht="53.25" customHeight="1" thickBot="1">
      <c r="A5" s="156"/>
      <c r="B5" s="169"/>
      <c r="C5" s="170"/>
      <c r="D5" s="174" t="s">
        <v>49</v>
      </c>
      <c r="E5" s="175"/>
      <c r="F5" s="174" t="s">
        <v>50</v>
      </c>
      <c r="G5" s="175"/>
      <c r="H5" s="174" t="s">
        <v>51</v>
      </c>
      <c r="I5" s="175"/>
      <c r="J5" s="156"/>
      <c r="K5" s="163"/>
      <c r="L5" s="156"/>
      <c r="M5" s="156"/>
      <c r="N5" s="79" t="s">
        <v>53</v>
      </c>
      <c r="O5" s="79" t="s">
        <v>42</v>
      </c>
      <c r="P5" s="156"/>
      <c r="Q5" s="9" t="s">
        <v>12</v>
      </c>
      <c r="R5" s="10" t="s">
        <v>13</v>
      </c>
      <c r="S5" s="11" t="s">
        <v>14</v>
      </c>
      <c r="T5" s="17" t="s">
        <v>15</v>
      </c>
      <c r="U5" s="18" t="s">
        <v>47</v>
      </c>
      <c r="V5" s="163"/>
      <c r="W5" s="75" t="s">
        <v>16</v>
      </c>
      <c r="X5" s="11" t="s">
        <v>17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54"/>
      <c r="DH5" s="154"/>
      <c r="DI5" s="172"/>
      <c r="DJ5" s="173"/>
    </row>
    <row r="6" spans="1:192" s="101" customFormat="1" ht="33" customHeight="1" thickBot="1">
      <c r="A6" s="81" t="s">
        <v>18</v>
      </c>
      <c r="B6" s="82">
        <v>970</v>
      </c>
      <c r="C6" s="83">
        <v>53280</v>
      </c>
      <c r="D6" s="84">
        <v>254</v>
      </c>
      <c r="E6" s="84">
        <v>249</v>
      </c>
      <c r="F6" s="84">
        <v>239</v>
      </c>
      <c r="G6" s="84">
        <v>236</v>
      </c>
      <c r="H6" s="84">
        <v>267</v>
      </c>
      <c r="I6" s="84">
        <v>264</v>
      </c>
      <c r="J6" s="83">
        <v>56753</v>
      </c>
      <c r="K6" s="85">
        <v>96</v>
      </c>
      <c r="L6" s="86">
        <v>3.9</v>
      </c>
      <c r="M6" s="87" t="s">
        <v>67</v>
      </c>
      <c r="N6" s="88">
        <v>26.1</v>
      </c>
      <c r="O6" s="89">
        <v>26</v>
      </c>
      <c r="P6" s="84">
        <f>H6</f>
        <v>267</v>
      </c>
      <c r="Q6" s="90">
        <v>11</v>
      </c>
      <c r="R6" s="91"/>
      <c r="S6" s="92">
        <v>10</v>
      </c>
      <c r="T6" s="93">
        <v>1</v>
      </c>
      <c r="U6" s="94">
        <v>325</v>
      </c>
      <c r="V6" s="95"/>
      <c r="W6" s="84">
        <v>281</v>
      </c>
      <c r="X6" s="89">
        <v>32.200000000000003</v>
      </c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7">
        <v>7100</v>
      </c>
      <c r="DH6" s="98"/>
      <c r="DI6" s="99"/>
      <c r="DJ6" s="98"/>
      <c r="DK6" s="100"/>
      <c r="DL6" s="100"/>
      <c r="DM6" s="100"/>
      <c r="DN6" s="100"/>
      <c r="DO6" s="100"/>
      <c r="DP6" s="100"/>
      <c r="DQ6" s="100"/>
      <c r="DR6" s="100"/>
      <c r="DS6" s="100"/>
      <c r="DT6" s="100"/>
      <c r="DU6" s="100"/>
      <c r="DV6" s="100"/>
      <c r="DW6" s="100"/>
      <c r="DX6" s="100"/>
      <c r="DY6" s="100"/>
      <c r="DZ6" s="100"/>
      <c r="EA6" s="100"/>
      <c r="EB6" s="100"/>
      <c r="EC6" s="100"/>
      <c r="ED6" s="100"/>
      <c r="EE6" s="100"/>
      <c r="EF6" s="100"/>
      <c r="EG6" s="100"/>
      <c r="EH6" s="100"/>
      <c r="EI6" s="100"/>
      <c r="EJ6" s="100"/>
      <c r="EK6" s="100"/>
      <c r="EL6" s="100"/>
      <c r="EM6" s="100"/>
      <c r="EN6" s="100"/>
      <c r="EO6" s="100"/>
      <c r="EP6" s="100"/>
      <c r="EQ6" s="100"/>
      <c r="ER6" s="100"/>
      <c r="ES6" s="100"/>
      <c r="ET6" s="100"/>
      <c r="EU6" s="100"/>
      <c r="EV6" s="100"/>
      <c r="EW6" s="100"/>
      <c r="EX6" s="100"/>
      <c r="EY6" s="100"/>
      <c r="EZ6" s="100"/>
      <c r="FA6" s="100"/>
      <c r="FB6" s="100"/>
      <c r="FC6" s="100"/>
      <c r="FD6" s="100"/>
      <c r="FE6" s="100"/>
      <c r="FF6" s="100"/>
      <c r="FG6" s="100"/>
      <c r="FH6" s="100"/>
      <c r="FI6" s="100"/>
      <c r="FJ6" s="100"/>
      <c r="FK6" s="100"/>
      <c r="FL6" s="100"/>
      <c r="FM6" s="100"/>
      <c r="FN6" s="100"/>
      <c r="FO6" s="100"/>
      <c r="FP6" s="100"/>
      <c r="FQ6" s="100"/>
      <c r="FR6" s="100"/>
      <c r="FS6" s="100"/>
      <c r="FT6" s="100"/>
      <c r="FU6" s="100"/>
      <c r="FV6" s="100"/>
      <c r="FW6" s="100"/>
      <c r="FX6" s="100"/>
      <c r="FY6" s="100"/>
      <c r="FZ6" s="100"/>
      <c r="GA6" s="100"/>
      <c r="GB6" s="100"/>
      <c r="GC6" s="100"/>
      <c r="GD6" s="100"/>
      <c r="GE6" s="100"/>
      <c r="GF6" s="100"/>
      <c r="GG6" s="100"/>
      <c r="GH6" s="100"/>
      <c r="GI6" s="100"/>
      <c r="GJ6" s="100"/>
    </row>
    <row r="7" spans="1:192" s="101" customFormat="1" ht="28.5" hidden="1" customHeight="1" thickBot="1">
      <c r="A7" s="81" t="s">
        <v>20</v>
      </c>
      <c r="B7" s="82">
        <v>0</v>
      </c>
      <c r="C7" s="102">
        <v>2504</v>
      </c>
      <c r="D7" s="84">
        <v>0</v>
      </c>
      <c r="E7" s="84">
        <v>22</v>
      </c>
      <c r="F7" s="84">
        <v>0</v>
      </c>
      <c r="G7" s="84">
        <v>21</v>
      </c>
      <c r="H7" s="84">
        <v>0</v>
      </c>
      <c r="I7" s="84">
        <v>22</v>
      </c>
      <c r="J7" s="83">
        <v>2201</v>
      </c>
      <c r="K7" s="85">
        <v>0</v>
      </c>
      <c r="L7" s="86">
        <v>0</v>
      </c>
      <c r="M7" s="87" t="s">
        <v>57</v>
      </c>
      <c r="N7" s="88">
        <v>0</v>
      </c>
      <c r="O7" s="89">
        <v>8.8000000000000007</v>
      </c>
      <c r="P7" s="84">
        <f>H7</f>
        <v>0</v>
      </c>
      <c r="Q7" s="90"/>
      <c r="R7" s="91"/>
      <c r="S7" s="92"/>
      <c r="T7" s="93"/>
      <c r="U7" s="94"/>
      <c r="V7" s="95"/>
      <c r="W7" s="84"/>
      <c r="X7" s="89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103">
        <v>1900</v>
      </c>
      <c r="DH7" s="98"/>
      <c r="DI7" s="99"/>
      <c r="DJ7" s="98"/>
      <c r="DK7" s="100"/>
      <c r="DL7" s="100"/>
      <c r="DM7" s="100"/>
      <c r="DN7" s="100"/>
      <c r="DO7" s="100"/>
      <c r="DP7" s="100"/>
      <c r="DQ7" s="100"/>
      <c r="DR7" s="100"/>
      <c r="DS7" s="100"/>
      <c r="DT7" s="100"/>
      <c r="DU7" s="100"/>
      <c r="DV7" s="100"/>
      <c r="DW7" s="100"/>
      <c r="DX7" s="100"/>
      <c r="DY7" s="100"/>
      <c r="DZ7" s="100"/>
      <c r="EA7" s="100"/>
      <c r="EB7" s="100"/>
      <c r="EC7" s="100"/>
      <c r="ED7" s="100"/>
      <c r="EE7" s="100"/>
      <c r="EF7" s="100"/>
      <c r="EG7" s="100"/>
      <c r="EH7" s="100"/>
      <c r="EI7" s="100"/>
      <c r="EJ7" s="100"/>
      <c r="EK7" s="100"/>
      <c r="EL7" s="100"/>
      <c r="EM7" s="100"/>
      <c r="EN7" s="100"/>
      <c r="EO7" s="100"/>
      <c r="EP7" s="100"/>
      <c r="EQ7" s="100"/>
      <c r="ER7" s="100"/>
      <c r="ES7" s="100"/>
      <c r="ET7" s="100"/>
      <c r="EU7" s="100"/>
      <c r="EV7" s="100"/>
      <c r="EW7" s="100"/>
      <c r="EX7" s="100"/>
      <c r="EY7" s="100"/>
      <c r="EZ7" s="100"/>
      <c r="FA7" s="100"/>
      <c r="FB7" s="100"/>
      <c r="FC7" s="100"/>
      <c r="FD7" s="100"/>
      <c r="FE7" s="100"/>
      <c r="FF7" s="100"/>
      <c r="FG7" s="100"/>
      <c r="FH7" s="100"/>
      <c r="FI7" s="100"/>
      <c r="FJ7" s="100"/>
      <c r="FK7" s="100"/>
      <c r="FL7" s="100"/>
      <c r="FM7" s="100"/>
      <c r="FN7" s="100"/>
      <c r="FO7" s="100"/>
      <c r="FP7" s="100"/>
      <c r="FQ7" s="100"/>
      <c r="FR7" s="100"/>
      <c r="FS7" s="100"/>
      <c r="FT7" s="100"/>
      <c r="FU7" s="100"/>
      <c r="FV7" s="100"/>
      <c r="FW7" s="100"/>
      <c r="FX7" s="100"/>
      <c r="FY7" s="100"/>
      <c r="FZ7" s="100"/>
      <c r="GA7" s="100"/>
      <c r="GB7" s="100"/>
      <c r="GC7" s="100"/>
      <c r="GD7" s="100"/>
      <c r="GE7" s="100"/>
      <c r="GF7" s="100"/>
      <c r="GG7" s="100"/>
      <c r="GH7" s="100"/>
      <c r="GI7" s="100"/>
      <c r="GJ7" s="100"/>
    </row>
    <row r="8" spans="1:192" s="116" customFormat="1" ht="25.5" customHeight="1" thickBot="1">
      <c r="A8" s="104" t="s">
        <v>21</v>
      </c>
      <c r="B8" s="105">
        <f t="shared" ref="B8:J8" si="0">B6+B7</f>
        <v>970</v>
      </c>
      <c r="C8" s="106">
        <f>C7+C6</f>
        <v>55784</v>
      </c>
      <c r="D8" s="107">
        <f t="shared" si="0"/>
        <v>254</v>
      </c>
      <c r="E8" s="108">
        <f t="shared" si="0"/>
        <v>271</v>
      </c>
      <c r="F8" s="108">
        <f>F6+F7</f>
        <v>239</v>
      </c>
      <c r="G8" s="108">
        <f t="shared" si="0"/>
        <v>257</v>
      </c>
      <c r="H8" s="108">
        <f t="shared" si="0"/>
        <v>267</v>
      </c>
      <c r="I8" s="108">
        <f t="shared" si="0"/>
        <v>286</v>
      </c>
      <c r="J8" s="105">
        <f t="shared" si="0"/>
        <v>58954</v>
      </c>
      <c r="K8" s="109">
        <f>F8/D8*100</f>
        <v>94.094488188976371</v>
      </c>
      <c r="L8" s="86">
        <f>H8*3.4/F8</f>
        <v>3.798326359832636</v>
      </c>
      <c r="M8" s="110">
        <f>(M6+M7)/1</f>
        <v>3.3</v>
      </c>
      <c r="N8" s="111">
        <f>D8/B8*100</f>
        <v>26.185567010309281</v>
      </c>
      <c r="O8" s="111">
        <v>22.4</v>
      </c>
      <c r="P8" s="108">
        <f t="shared" ref="P8:U8" si="1">P6+P7</f>
        <v>267</v>
      </c>
      <c r="Q8" s="108">
        <f t="shared" si="1"/>
        <v>11</v>
      </c>
      <c r="R8" s="108">
        <f t="shared" si="1"/>
        <v>0</v>
      </c>
      <c r="S8" s="108">
        <f>S6+S7</f>
        <v>10</v>
      </c>
      <c r="T8" s="108">
        <f t="shared" si="1"/>
        <v>1</v>
      </c>
      <c r="U8" s="108">
        <f t="shared" si="1"/>
        <v>325</v>
      </c>
      <c r="V8" s="112"/>
      <c r="W8" s="108">
        <f>W6+W7</f>
        <v>281</v>
      </c>
      <c r="X8" s="111">
        <v>32.200000000000003</v>
      </c>
      <c r="Y8" s="108" t="e">
        <f>Y6+#REF!+#REF!+Y7</f>
        <v>#REF!</v>
      </c>
      <c r="Z8" s="108" t="e">
        <f>Z6+#REF!+#REF!+Z7</f>
        <v>#REF!</v>
      </c>
      <c r="AA8" s="108" t="e">
        <f>AA6+#REF!+#REF!+AA7</f>
        <v>#REF!</v>
      </c>
      <c r="AB8" s="108" t="e">
        <f>AB6+#REF!+#REF!+AB7</f>
        <v>#REF!</v>
      </c>
      <c r="AC8" s="108" t="e">
        <f>AC6+#REF!+#REF!+AC7</f>
        <v>#REF!</v>
      </c>
      <c r="AD8" s="108" t="e">
        <f>AD6+#REF!+#REF!+AD7</f>
        <v>#REF!</v>
      </c>
      <c r="AE8" s="108" t="e">
        <f>AE6+#REF!+#REF!+AE7</f>
        <v>#REF!</v>
      </c>
      <c r="AF8" s="108" t="e">
        <f>AF6+#REF!+#REF!+AF7</f>
        <v>#REF!</v>
      </c>
      <c r="AG8" s="108" t="e">
        <f>AG6+#REF!+#REF!+AG7</f>
        <v>#REF!</v>
      </c>
      <c r="AH8" s="108" t="e">
        <f>AH6+#REF!+#REF!+AH7</f>
        <v>#REF!</v>
      </c>
      <c r="AI8" s="108" t="e">
        <f>AI6+#REF!+#REF!+AI7</f>
        <v>#REF!</v>
      </c>
      <c r="AJ8" s="108" t="e">
        <f>AJ6+#REF!+#REF!+AJ7</f>
        <v>#REF!</v>
      </c>
      <c r="AK8" s="108" t="e">
        <f>AK6+#REF!+#REF!+AK7</f>
        <v>#REF!</v>
      </c>
      <c r="AL8" s="108" t="e">
        <f>AL6+#REF!+#REF!+AL7</f>
        <v>#REF!</v>
      </c>
      <c r="AM8" s="108" t="e">
        <f>AM6+#REF!+#REF!+AM7</f>
        <v>#REF!</v>
      </c>
      <c r="AN8" s="108" t="e">
        <f>AN6+#REF!+#REF!+AN7</f>
        <v>#REF!</v>
      </c>
      <c r="AO8" s="108" t="e">
        <f>AO6+#REF!+#REF!+AO7</f>
        <v>#REF!</v>
      </c>
      <c r="AP8" s="108" t="e">
        <f>AP6+#REF!+#REF!+AP7</f>
        <v>#REF!</v>
      </c>
      <c r="AQ8" s="108" t="e">
        <f>AQ6+#REF!+#REF!+AQ7</f>
        <v>#REF!</v>
      </c>
      <c r="AR8" s="108" t="e">
        <f>AR6+#REF!+#REF!+AR7</f>
        <v>#REF!</v>
      </c>
      <c r="AS8" s="108" t="e">
        <f>AS6+#REF!+#REF!+AS7</f>
        <v>#REF!</v>
      </c>
      <c r="AT8" s="108" t="e">
        <f>AT6+#REF!+#REF!+AT7</f>
        <v>#REF!</v>
      </c>
      <c r="AU8" s="108" t="e">
        <f>AU6+#REF!+#REF!+AU7</f>
        <v>#REF!</v>
      </c>
      <c r="AV8" s="108" t="e">
        <f>AV6+#REF!+#REF!+AV7</f>
        <v>#REF!</v>
      </c>
      <c r="AW8" s="108" t="e">
        <f>AW6+#REF!+#REF!+AW7</f>
        <v>#REF!</v>
      </c>
      <c r="AX8" s="108" t="e">
        <f>AX6+#REF!+#REF!+AX7</f>
        <v>#REF!</v>
      </c>
      <c r="AY8" s="108" t="e">
        <f>AY6+#REF!+#REF!+AY7</f>
        <v>#REF!</v>
      </c>
      <c r="AZ8" s="108" t="e">
        <f>AZ6+#REF!+#REF!+AZ7</f>
        <v>#REF!</v>
      </c>
      <c r="BA8" s="108" t="e">
        <f>BA6+#REF!+#REF!+BA7</f>
        <v>#REF!</v>
      </c>
      <c r="BB8" s="108" t="e">
        <f>BB6+#REF!+#REF!+BB7</f>
        <v>#REF!</v>
      </c>
      <c r="BC8" s="108" t="e">
        <f>BC6+#REF!+#REF!+BC7</f>
        <v>#REF!</v>
      </c>
      <c r="BD8" s="108" t="e">
        <f>BD6+#REF!+#REF!+BD7</f>
        <v>#REF!</v>
      </c>
      <c r="BE8" s="108" t="e">
        <f>BE6+#REF!+#REF!+BE7</f>
        <v>#REF!</v>
      </c>
      <c r="BF8" s="108" t="e">
        <f>BF6+#REF!+#REF!+BF7</f>
        <v>#REF!</v>
      </c>
      <c r="BG8" s="108" t="e">
        <f>BG6+#REF!+#REF!+BG7</f>
        <v>#REF!</v>
      </c>
      <c r="BH8" s="108" t="e">
        <f>BH6+#REF!+#REF!+BH7</f>
        <v>#REF!</v>
      </c>
      <c r="BI8" s="108" t="e">
        <f>BI6+#REF!+#REF!+BI7</f>
        <v>#REF!</v>
      </c>
      <c r="BJ8" s="108" t="e">
        <f>BJ6+#REF!+#REF!+BJ7</f>
        <v>#REF!</v>
      </c>
      <c r="BK8" s="108" t="e">
        <f>BK6+#REF!+#REF!+BK7</f>
        <v>#REF!</v>
      </c>
      <c r="BL8" s="108" t="e">
        <f>BL6+#REF!+#REF!+BL7</f>
        <v>#REF!</v>
      </c>
      <c r="BM8" s="108" t="e">
        <f>BM6+#REF!+#REF!+BM7</f>
        <v>#REF!</v>
      </c>
      <c r="BN8" s="108" t="e">
        <f>BN6+#REF!+#REF!+BN7</f>
        <v>#REF!</v>
      </c>
      <c r="BO8" s="108" t="e">
        <f>BO6+#REF!+#REF!+BO7</f>
        <v>#REF!</v>
      </c>
      <c r="BP8" s="108" t="e">
        <f>BP6+#REF!+#REF!+BP7</f>
        <v>#REF!</v>
      </c>
      <c r="BQ8" s="108" t="e">
        <f>BQ6+#REF!+#REF!+BQ7</f>
        <v>#REF!</v>
      </c>
      <c r="BR8" s="108" t="e">
        <f>BR6+#REF!+#REF!+BR7</f>
        <v>#REF!</v>
      </c>
      <c r="BS8" s="108" t="e">
        <f>BS6+#REF!+#REF!+BS7</f>
        <v>#REF!</v>
      </c>
      <c r="BT8" s="108" t="e">
        <f>BT6+#REF!+#REF!+BT7</f>
        <v>#REF!</v>
      </c>
      <c r="BU8" s="108" t="e">
        <f>BU6+#REF!+#REF!+BU7</f>
        <v>#REF!</v>
      </c>
      <c r="BV8" s="108" t="e">
        <f>BV6+#REF!+#REF!+BV7</f>
        <v>#REF!</v>
      </c>
      <c r="BW8" s="108" t="e">
        <f>BW6+#REF!+#REF!+BW7</f>
        <v>#REF!</v>
      </c>
      <c r="BX8" s="108" t="e">
        <f>BX6+#REF!+#REF!+BX7</f>
        <v>#REF!</v>
      </c>
      <c r="BY8" s="108" t="e">
        <f>BY6+#REF!+#REF!+BY7</f>
        <v>#REF!</v>
      </c>
      <c r="BZ8" s="108" t="e">
        <f>BZ6+#REF!+#REF!+BZ7</f>
        <v>#REF!</v>
      </c>
      <c r="CA8" s="108" t="e">
        <f>CA6+#REF!+#REF!+CA7</f>
        <v>#REF!</v>
      </c>
      <c r="CB8" s="108" t="e">
        <f>CB6+#REF!+#REF!+CB7</f>
        <v>#REF!</v>
      </c>
      <c r="CC8" s="108" t="e">
        <f>CC6+#REF!+#REF!+CC7</f>
        <v>#REF!</v>
      </c>
      <c r="CD8" s="108" t="e">
        <f>CD6+#REF!+#REF!+CD7</f>
        <v>#REF!</v>
      </c>
      <c r="CE8" s="108" t="e">
        <f>CE6+#REF!+#REF!+CE7</f>
        <v>#REF!</v>
      </c>
      <c r="CF8" s="108" t="e">
        <f>CF6+#REF!+#REF!+CF7</f>
        <v>#REF!</v>
      </c>
      <c r="CG8" s="108" t="e">
        <f>CG6+#REF!+#REF!+CG7</f>
        <v>#REF!</v>
      </c>
      <c r="CH8" s="108" t="e">
        <f>CH6+#REF!+#REF!+CH7</f>
        <v>#REF!</v>
      </c>
      <c r="CI8" s="108" t="e">
        <f>CI6+#REF!+#REF!+CI7</f>
        <v>#REF!</v>
      </c>
      <c r="CJ8" s="108" t="e">
        <f>CJ6+#REF!+#REF!+CJ7</f>
        <v>#REF!</v>
      </c>
      <c r="CK8" s="108" t="e">
        <f>CK6+#REF!+#REF!+CK7</f>
        <v>#REF!</v>
      </c>
      <c r="CL8" s="108" t="e">
        <f>CL6+#REF!+#REF!+CL7</f>
        <v>#REF!</v>
      </c>
      <c r="CM8" s="108" t="e">
        <f>CM6+#REF!+#REF!+CM7</f>
        <v>#REF!</v>
      </c>
      <c r="CN8" s="108" t="e">
        <f>CN6+#REF!+#REF!+CN7</f>
        <v>#REF!</v>
      </c>
      <c r="CO8" s="108" t="e">
        <f>CO6+#REF!+#REF!+CO7</f>
        <v>#REF!</v>
      </c>
      <c r="CP8" s="108" t="e">
        <f>CP6+#REF!+#REF!+CP7</f>
        <v>#REF!</v>
      </c>
      <c r="CQ8" s="108" t="e">
        <f>CQ6+#REF!+#REF!+CQ7</f>
        <v>#REF!</v>
      </c>
      <c r="CR8" s="108" t="e">
        <f>CR6+#REF!+#REF!+CR7</f>
        <v>#REF!</v>
      </c>
      <c r="CS8" s="108" t="e">
        <f>CS6+#REF!+#REF!+CS7</f>
        <v>#REF!</v>
      </c>
      <c r="CT8" s="108" t="e">
        <f>CT6+#REF!+#REF!+CT7</f>
        <v>#REF!</v>
      </c>
      <c r="CU8" s="108" t="e">
        <f>CU6+#REF!+#REF!+CU7</f>
        <v>#REF!</v>
      </c>
      <c r="CV8" s="108" t="e">
        <f>CV6+#REF!+#REF!+CV7</f>
        <v>#REF!</v>
      </c>
      <c r="CW8" s="108" t="e">
        <f>CW6+#REF!+#REF!+CW7</f>
        <v>#REF!</v>
      </c>
      <c r="CX8" s="108" t="e">
        <f>CX6+#REF!+#REF!+CX7</f>
        <v>#REF!</v>
      </c>
      <c r="CY8" s="108" t="e">
        <f>CY6+#REF!+#REF!+CY7</f>
        <v>#REF!</v>
      </c>
      <c r="CZ8" s="108" t="e">
        <f>CZ6+#REF!+#REF!+CZ7</f>
        <v>#REF!</v>
      </c>
      <c r="DA8" s="108" t="e">
        <f>DA6+#REF!+#REF!+DA7</f>
        <v>#REF!</v>
      </c>
      <c r="DB8" s="108" t="e">
        <f>DB6+#REF!+#REF!+DB7</f>
        <v>#REF!</v>
      </c>
      <c r="DC8" s="108" t="e">
        <f>DC6+#REF!+#REF!+DC7</f>
        <v>#REF!</v>
      </c>
      <c r="DD8" s="108" t="e">
        <f>DD6+#REF!+#REF!+DD7</f>
        <v>#REF!</v>
      </c>
      <c r="DE8" s="108" t="e">
        <f>DE6+#REF!+#REF!+DE7</f>
        <v>#REF!</v>
      </c>
      <c r="DF8" s="108" t="e">
        <f>DF6+#REF!+#REF!+DF7</f>
        <v>#REF!</v>
      </c>
      <c r="DG8" s="113">
        <f>DG6+DG7</f>
        <v>9000</v>
      </c>
      <c r="DH8" s="108" t="e">
        <f>DH6+#REF!+#REF!+DH7</f>
        <v>#REF!</v>
      </c>
      <c r="DI8" s="114" t="e">
        <f>DI6+#REF!+#REF!+DI7</f>
        <v>#REF!</v>
      </c>
      <c r="DJ8" s="93">
        <f>DJ6+DJ7</f>
        <v>0</v>
      </c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</row>
    <row r="9" spans="1:192" s="101" customFormat="1" ht="21.75" customHeight="1" thickBot="1">
      <c r="A9" s="117" t="s">
        <v>46</v>
      </c>
      <c r="B9" s="83">
        <v>300</v>
      </c>
      <c r="C9" s="118">
        <v>9466</v>
      </c>
      <c r="D9" s="92">
        <v>52</v>
      </c>
      <c r="E9" s="92">
        <v>58</v>
      </c>
      <c r="F9" s="92">
        <v>42</v>
      </c>
      <c r="G9" s="92">
        <v>41</v>
      </c>
      <c r="H9" s="92">
        <v>44</v>
      </c>
      <c r="I9" s="92">
        <v>47</v>
      </c>
      <c r="J9" s="83">
        <v>8687</v>
      </c>
      <c r="K9" s="119">
        <v>81</v>
      </c>
      <c r="L9" s="86">
        <v>3.6</v>
      </c>
      <c r="M9" s="120">
        <v>3.3</v>
      </c>
      <c r="N9" s="88">
        <v>17.3</v>
      </c>
      <c r="O9" s="89">
        <v>14.1</v>
      </c>
      <c r="P9" s="84">
        <f t="shared" ref="P9:P12" si="2">H9</f>
        <v>44</v>
      </c>
      <c r="Q9" s="90">
        <v>3</v>
      </c>
      <c r="R9" s="84"/>
      <c r="S9" s="121" t="s">
        <v>71</v>
      </c>
      <c r="T9" s="122"/>
      <c r="U9" s="123" t="s">
        <v>63</v>
      </c>
      <c r="V9" s="95"/>
      <c r="W9" s="121" t="s">
        <v>75</v>
      </c>
      <c r="X9" s="89">
        <v>22.1</v>
      </c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03">
        <v>3800</v>
      </c>
      <c r="DH9" s="98"/>
      <c r="DI9" s="99"/>
      <c r="DJ9" s="125"/>
      <c r="DK9" s="100"/>
      <c r="DL9" s="126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0"/>
      <c r="EE9" s="100"/>
      <c r="EF9" s="100"/>
      <c r="EG9" s="100"/>
      <c r="EH9" s="100"/>
      <c r="EI9" s="100"/>
      <c r="EJ9" s="100"/>
      <c r="EK9" s="100"/>
      <c r="EL9" s="100"/>
      <c r="EM9" s="100"/>
      <c r="EN9" s="100"/>
      <c r="EO9" s="100"/>
      <c r="EP9" s="100"/>
      <c r="EQ9" s="100"/>
      <c r="ER9" s="100"/>
      <c r="ES9" s="100"/>
      <c r="ET9" s="100"/>
      <c r="EU9" s="100"/>
      <c r="EV9" s="100"/>
      <c r="EW9" s="100"/>
      <c r="EX9" s="100"/>
      <c r="EY9" s="100"/>
      <c r="EZ9" s="100"/>
      <c r="FA9" s="100"/>
      <c r="FB9" s="100"/>
      <c r="FC9" s="100"/>
      <c r="FD9" s="100"/>
      <c r="FE9" s="100"/>
      <c r="FF9" s="100"/>
      <c r="FG9" s="100"/>
      <c r="FH9" s="100"/>
      <c r="FI9" s="100"/>
      <c r="FJ9" s="100"/>
      <c r="FK9" s="100"/>
      <c r="FL9" s="100"/>
      <c r="FM9" s="100"/>
      <c r="FN9" s="100"/>
      <c r="FO9" s="100"/>
      <c r="FP9" s="100"/>
      <c r="FQ9" s="100"/>
      <c r="FR9" s="100"/>
      <c r="FS9" s="100"/>
      <c r="FT9" s="100"/>
      <c r="FU9" s="100"/>
      <c r="FV9" s="100"/>
      <c r="FW9" s="100"/>
      <c r="FX9" s="100"/>
      <c r="FY9" s="100"/>
      <c r="FZ9" s="100"/>
      <c r="GA9" s="100"/>
      <c r="GB9" s="100"/>
      <c r="GC9" s="100"/>
      <c r="GD9" s="100"/>
      <c r="GE9" s="100"/>
      <c r="GF9" s="100"/>
      <c r="GG9" s="100"/>
      <c r="GH9" s="100"/>
      <c r="GI9" s="100"/>
      <c r="GJ9" s="100"/>
    </row>
    <row r="10" spans="1:192" s="101" customFormat="1" ht="21.75" customHeight="1" thickBot="1">
      <c r="A10" s="117" t="s">
        <v>30</v>
      </c>
      <c r="B10" s="118">
        <v>118</v>
      </c>
      <c r="C10" s="118">
        <v>2826</v>
      </c>
      <c r="D10" s="127">
        <v>18</v>
      </c>
      <c r="E10" s="127">
        <v>16</v>
      </c>
      <c r="F10" s="127">
        <v>17</v>
      </c>
      <c r="G10" s="127">
        <v>15</v>
      </c>
      <c r="H10" s="127">
        <v>18</v>
      </c>
      <c r="I10" s="92">
        <v>16</v>
      </c>
      <c r="J10" s="83">
        <v>2670</v>
      </c>
      <c r="K10" s="119">
        <f>F10/D10*100</f>
        <v>94.444444444444443</v>
      </c>
      <c r="L10" s="86">
        <v>3.8</v>
      </c>
      <c r="M10" s="128" t="s">
        <v>28</v>
      </c>
      <c r="N10" s="88">
        <f>D10/B10*100</f>
        <v>15.254237288135593</v>
      </c>
      <c r="O10" s="129">
        <v>14.5</v>
      </c>
      <c r="P10" s="84">
        <f>H10</f>
        <v>18</v>
      </c>
      <c r="Q10" s="130"/>
      <c r="R10" s="131"/>
      <c r="S10" s="132" t="s">
        <v>71</v>
      </c>
      <c r="T10" s="133"/>
      <c r="U10" s="134" t="s">
        <v>60</v>
      </c>
      <c r="V10" s="95"/>
      <c r="W10" s="132" t="s">
        <v>76</v>
      </c>
      <c r="X10" s="135">
        <v>20.3</v>
      </c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103"/>
      <c r="DH10" s="98"/>
      <c r="DI10" s="99"/>
      <c r="DJ10" s="125"/>
      <c r="DK10" s="100"/>
      <c r="DL10" s="100"/>
      <c r="DM10" s="100"/>
      <c r="DN10" s="100"/>
      <c r="DO10" s="100"/>
      <c r="DP10" s="100"/>
      <c r="DQ10" s="100"/>
      <c r="DR10" s="100"/>
      <c r="DS10" s="100"/>
      <c r="DT10" s="100"/>
      <c r="DU10" s="100"/>
      <c r="DV10" s="100"/>
      <c r="DW10" s="100"/>
      <c r="DX10" s="100"/>
      <c r="DY10" s="100"/>
      <c r="DZ10" s="100"/>
      <c r="EA10" s="100"/>
      <c r="EB10" s="100"/>
      <c r="EC10" s="100"/>
      <c r="ED10" s="100"/>
      <c r="EE10" s="100"/>
      <c r="EF10" s="100"/>
      <c r="EG10" s="100"/>
      <c r="EH10" s="100"/>
      <c r="EI10" s="100"/>
      <c r="EJ10" s="100"/>
      <c r="EK10" s="100"/>
      <c r="EL10" s="100"/>
      <c r="EM10" s="100"/>
      <c r="EN10" s="100"/>
      <c r="EO10" s="100"/>
      <c r="EP10" s="100"/>
      <c r="EQ10" s="100"/>
      <c r="ER10" s="100"/>
      <c r="ES10" s="100"/>
      <c r="ET10" s="100"/>
      <c r="EU10" s="100"/>
      <c r="EV10" s="100"/>
      <c r="EW10" s="100"/>
      <c r="EX10" s="100"/>
      <c r="EY10" s="100"/>
      <c r="EZ10" s="100"/>
      <c r="FA10" s="100"/>
      <c r="FB10" s="100"/>
      <c r="FC10" s="100"/>
      <c r="FD10" s="100"/>
      <c r="FE10" s="100"/>
      <c r="FF10" s="100"/>
      <c r="FG10" s="100"/>
      <c r="FH10" s="100"/>
      <c r="FI10" s="100"/>
      <c r="FJ10" s="100"/>
      <c r="FK10" s="100"/>
      <c r="FL10" s="100"/>
      <c r="FM10" s="100"/>
      <c r="FN10" s="100"/>
      <c r="FO10" s="100"/>
      <c r="FP10" s="100"/>
      <c r="FQ10" s="100"/>
      <c r="FR10" s="100"/>
      <c r="FS10" s="100"/>
      <c r="FT10" s="100"/>
      <c r="FU10" s="100"/>
      <c r="FV10" s="100"/>
      <c r="FW10" s="100"/>
      <c r="FX10" s="100"/>
      <c r="FY10" s="100"/>
      <c r="FZ10" s="100"/>
      <c r="GA10" s="100"/>
      <c r="GB10" s="100"/>
      <c r="GC10" s="100"/>
      <c r="GD10" s="100"/>
      <c r="GE10" s="100"/>
      <c r="GF10" s="100"/>
      <c r="GG10" s="100"/>
      <c r="GH10" s="100"/>
      <c r="GI10" s="100"/>
      <c r="GJ10" s="100"/>
    </row>
    <row r="11" spans="1:192" s="101" customFormat="1" ht="22.5" customHeight="1" thickBot="1">
      <c r="A11" s="136" t="s">
        <v>23</v>
      </c>
      <c r="B11" s="118">
        <v>171</v>
      </c>
      <c r="C11" s="118">
        <v>5923</v>
      </c>
      <c r="D11" s="127">
        <v>33</v>
      </c>
      <c r="E11" s="127">
        <v>26</v>
      </c>
      <c r="F11" s="127">
        <v>29</v>
      </c>
      <c r="G11" s="127">
        <v>23</v>
      </c>
      <c r="H11" s="127">
        <v>32</v>
      </c>
      <c r="I11" s="92">
        <v>27</v>
      </c>
      <c r="J11" s="83">
        <v>5743</v>
      </c>
      <c r="K11" s="119">
        <f>F11/D11*100</f>
        <v>87.878787878787875</v>
      </c>
      <c r="L11" s="86">
        <f t="shared" ref="L11:L19" si="3">H11*3.4/F11</f>
        <v>3.7517241379310344</v>
      </c>
      <c r="M11" s="128" t="s">
        <v>44</v>
      </c>
      <c r="N11" s="88">
        <f>D11/B11*100</f>
        <v>19.298245614035086</v>
      </c>
      <c r="O11" s="89">
        <v>16.600000000000001</v>
      </c>
      <c r="P11" s="84">
        <f t="shared" si="2"/>
        <v>32</v>
      </c>
      <c r="Q11" s="137">
        <v>1</v>
      </c>
      <c r="R11" s="137"/>
      <c r="S11" s="132" t="s">
        <v>72</v>
      </c>
      <c r="T11" s="133"/>
      <c r="U11" s="133" t="s">
        <v>66</v>
      </c>
      <c r="V11" s="132"/>
      <c r="W11" s="132" t="s">
        <v>61</v>
      </c>
      <c r="X11" s="135">
        <v>25</v>
      </c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138"/>
      <c r="BR11" s="138"/>
      <c r="BS11" s="138"/>
      <c r="BT11" s="138"/>
      <c r="BU11" s="138"/>
      <c r="BV11" s="138"/>
      <c r="BW11" s="138"/>
      <c r="BX11" s="138"/>
      <c r="BY11" s="138"/>
      <c r="BZ11" s="138"/>
      <c r="CA11" s="138"/>
      <c r="CB11" s="138"/>
      <c r="CC11" s="138"/>
      <c r="CD11" s="138"/>
      <c r="CE11" s="138"/>
      <c r="CF11" s="138"/>
      <c r="CG11" s="138"/>
      <c r="CH11" s="138"/>
      <c r="CI11" s="138"/>
      <c r="CJ11" s="138"/>
      <c r="CK11" s="138"/>
      <c r="CL11" s="138"/>
      <c r="CM11" s="138"/>
      <c r="CN11" s="138"/>
      <c r="CO11" s="138"/>
      <c r="CP11" s="138"/>
      <c r="CQ11" s="138"/>
      <c r="CR11" s="138"/>
      <c r="CS11" s="138"/>
      <c r="CT11" s="138"/>
      <c r="CU11" s="138"/>
      <c r="CV11" s="138"/>
      <c r="CW11" s="138"/>
      <c r="CX11" s="138"/>
      <c r="CY11" s="138"/>
      <c r="CZ11" s="138"/>
      <c r="DA11" s="138"/>
      <c r="DB11" s="138"/>
      <c r="DC11" s="138"/>
      <c r="DD11" s="138"/>
      <c r="DE11" s="138"/>
      <c r="DF11" s="139"/>
      <c r="DG11" s="140">
        <v>5400</v>
      </c>
      <c r="DH11" s="141"/>
      <c r="DI11" s="99"/>
      <c r="DJ11" s="125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100"/>
      <c r="EY11" s="100"/>
      <c r="EZ11" s="100"/>
      <c r="FA11" s="100"/>
      <c r="FB11" s="100"/>
      <c r="FC11" s="100"/>
      <c r="FD11" s="100"/>
      <c r="FE11" s="100"/>
      <c r="FF11" s="100"/>
      <c r="FG11" s="100"/>
      <c r="FH11" s="100"/>
      <c r="FI11" s="100"/>
      <c r="FJ11" s="100"/>
      <c r="FK11" s="100"/>
      <c r="FL11" s="100"/>
      <c r="FM11" s="100"/>
      <c r="FN11" s="100"/>
      <c r="FO11" s="100"/>
      <c r="FP11" s="100"/>
      <c r="FQ11" s="100"/>
      <c r="FR11" s="100"/>
      <c r="FS11" s="100"/>
      <c r="FT11" s="100"/>
      <c r="FU11" s="100"/>
      <c r="FV11" s="100"/>
      <c r="FW11" s="100"/>
      <c r="FX11" s="100"/>
      <c r="FY11" s="100"/>
      <c r="FZ11" s="100"/>
      <c r="GA11" s="100"/>
      <c r="GB11" s="100"/>
      <c r="GC11" s="100"/>
      <c r="GD11" s="100"/>
      <c r="GE11" s="100"/>
      <c r="GF11" s="100"/>
      <c r="GG11" s="100"/>
      <c r="GH11" s="100"/>
      <c r="GI11" s="100"/>
      <c r="GJ11" s="100"/>
    </row>
    <row r="12" spans="1:192" s="101" customFormat="1" ht="23.25" customHeight="1" thickBot="1">
      <c r="A12" s="117" t="s">
        <v>24</v>
      </c>
      <c r="B12" s="83">
        <v>110</v>
      </c>
      <c r="C12" s="83">
        <v>2607</v>
      </c>
      <c r="D12" s="92">
        <v>15</v>
      </c>
      <c r="E12" s="92">
        <v>15</v>
      </c>
      <c r="F12" s="92">
        <v>13</v>
      </c>
      <c r="G12" s="92">
        <v>13</v>
      </c>
      <c r="H12" s="92">
        <v>13</v>
      </c>
      <c r="I12" s="92">
        <v>13</v>
      </c>
      <c r="J12" s="83">
        <v>2486</v>
      </c>
      <c r="K12" s="119">
        <f t="shared" ref="K12:K23" si="4">F12/D12*100</f>
        <v>86.666666666666671</v>
      </c>
      <c r="L12" s="86">
        <f t="shared" si="3"/>
        <v>3.3999999999999995</v>
      </c>
      <c r="M12" s="128" t="s">
        <v>19</v>
      </c>
      <c r="N12" s="88">
        <f>D12/B12*100</f>
        <v>13.636363636363635</v>
      </c>
      <c r="O12" s="89">
        <v>14.3</v>
      </c>
      <c r="P12" s="84">
        <f t="shared" si="2"/>
        <v>13</v>
      </c>
      <c r="Q12" s="84"/>
      <c r="R12" s="84"/>
      <c r="S12" s="121" t="s">
        <v>29</v>
      </c>
      <c r="T12" s="122"/>
      <c r="U12" s="122" t="s">
        <v>59</v>
      </c>
      <c r="V12" s="121"/>
      <c r="W12" s="121" t="s">
        <v>77</v>
      </c>
      <c r="X12" s="89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03"/>
      <c r="DH12" s="98"/>
      <c r="DI12" s="99"/>
      <c r="DJ12" s="125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0"/>
      <c r="EE12" s="100"/>
      <c r="EF12" s="100"/>
      <c r="EG12" s="100"/>
      <c r="EH12" s="100"/>
      <c r="EI12" s="100"/>
      <c r="EJ12" s="100"/>
      <c r="EK12" s="100"/>
      <c r="EL12" s="100"/>
      <c r="EM12" s="100"/>
      <c r="EN12" s="100"/>
      <c r="EO12" s="100"/>
      <c r="EP12" s="100"/>
      <c r="EQ12" s="100"/>
      <c r="ER12" s="100"/>
      <c r="ES12" s="100"/>
      <c r="ET12" s="100"/>
      <c r="EU12" s="100"/>
      <c r="EV12" s="100"/>
      <c r="EW12" s="100"/>
      <c r="EX12" s="100"/>
      <c r="EY12" s="100"/>
      <c r="EZ12" s="100"/>
      <c r="FA12" s="100"/>
      <c r="FB12" s="100"/>
      <c r="FC12" s="100"/>
      <c r="FD12" s="100"/>
      <c r="FE12" s="100"/>
      <c r="FF12" s="100"/>
      <c r="FG12" s="100"/>
      <c r="FH12" s="100"/>
      <c r="FI12" s="100"/>
      <c r="FJ12" s="100"/>
      <c r="FK12" s="100"/>
      <c r="FL12" s="100"/>
      <c r="FM12" s="100"/>
      <c r="FN12" s="100"/>
      <c r="FO12" s="100"/>
      <c r="FP12" s="100"/>
      <c r="FQ12" s="100"/>
      <c r="FR12" s="100"/>
      <c r="FS12" s="100"/>
      <c r="FT12" s="100"/>
      <c r="FU12" s="100"/>
      <c r="FV12" s="100"/>
      <c r="FW12" s="100"/>
      <c r="FX12" s="100"/>
      <c r="FY12" s="100"/>
      <c r="FZ12" s="100"/>
      <c r="GA12" s="100"/>
      <c r="GB12" s="100"/>
      <c r="GC12" s="100"/>
      <c r="GD12" s="100"/>
      <c r="GE12" s="100"/>
      <c r="GF12" s="100"/>
      <c r="GG12" s="100"/>
      <c r="GH12" s="100"/>
      <c r="GI12" s="100"/>
      <c r="GJ12" s="100"/>
    </row>
    <row r="13" spans="1:192" s="101" customFormat="1" ht="24.75" hidden="1" customHeight="1" thickBot="1">
      <c r="A13" s="117"/>
      <c r="B13" s="83"/>
      <c r="C13" s="83"/>
      <c r="D13" s="92"/>
      <c r="E13" s="92"/>
      <c r="F13" s="92"/>
      <c r="G13" s="92"/>
      <c r="H13" s="92"/>
      <c r="I13" s="92"/>
      <c r="J13" s="83"/>
      <c r="K13" s="119"/>
      <c r="L13" s="86"/>
      <c r="M13" s="128"/>
      <c r="N13" s="88"/>
      <c r="O13" s="89"/>
      <c r="P13" s="84"/>
      <c r="Q13" s="84"/>
      <c r="R13" s="84"/>
      <c r="S13" s="121"/>
      <c r="T13" s="122"/>
      <c r="U13" s="122"/>
      <c r="V13" s="121"/>
      <c r="W13" s="121"/>
      <c r="X13" s="89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03"/>
      <c r="DH13" s="142"/>
      <c r="DI13" s="143"/>
      <c r="DJ13" s="125"/>
      <c r="DK13" s="100"/>
      <c r="DL13" s="100"/>
      <c r="DM13" s="100"/>
      <c r="DN13" s="144"/>
      <c r="DO13" s="100"/>
      <c r="DP13" s="100"/>
      <c r="DQ13" s="100"/>
      <c r="DR13" s="100"/>
      <c r="DS13" s="100"/>
      <c r="DT13" s="100"/>
      <c r="DU13" s="100"/>
      <c r="DV13" s="100"/>
      <c r="DW13" s="100"/>
      <c r="DX13" s="100"/>
      <c r="DY13" s="100"/>
      <c r="DZ13" s="100"/>
      <c r="EA13" s="100"/>
      <c r="EB13" s="100"/>
      <c r="EC13" s="100"/>
      <c r="ED13" s="100"/>
      <c r="EE13" s="100"/>
      <c r="EF13" s="100"/>
      <c r="EG13" s="100"/>
      <c r="EH13" s="100"/>
      <c r="EI13" s="100"/>
      <c r="EJ13" s="100"/>
      <c r="EK13" s="100"/>
      <c r="EL13" s="100"/>
      <c r="EM13" s="100"/>
      <c r="EN13" s="100"/>
      <c r="EO13" s="100"/>
      <c r="EP13" s="100"/>
      <c r="EQ13" s="100"/>
      <c r="ER13" s="100"/>
      <c r="ES13" s="100"/>
      <c r="ET13" s="100"/>
      <c r="EU13" s="100"/>
      <c r="EV13" s="100"/>
      <c r="EW13" s="100"/>
      <c r="EX13" s="100"/>
      <c r="EY13" s="100"/>
      <c r="EZ13" s="100"/>
      <c r="FA13" s="100"/>
      <c r="FB13" s="100"/>
      <c r="FC13" s="100"/>
      <c r="FD13" s="100"/>
      <c r="FE13" s="100"/>
      <c r="FF13" s="100"/>
      <c r="FG13" s="100"/>
      <c r="FH13" s="100"/>
      <c r="FI13" s="100"/>
      <c r="FJ13" s="100"/>
      <c r="FK13" s="100"/>
      <c r="FL13" s="100"/>
      <c r="FM13" s="100"/>
      <c r="FN13" s="100"/>
      <c r="FO13" s="100"/>
      <c r="FP13" s="100"/>
      <c r="FQ13" s="100"/>
      <c r="FR13" s="100"/>
      <c r="FS13" s="100"/>
      <c r="FT13" s="100"/>
      <c r="FU13" s="100"/>
      <c r="FV13" s="100"/>
      <c r="FW13" s="100"/>
      <c r="FX13" s="100"/>
      <c r="FY13" s="100"/>
      <c r="FZ13" s="100"/>
      <c r="GA13" s="100"/>
      <c r="GB13" s="100"/>
      <c r="GC13" s="100"/>
      <c r="GD13" s="100"/>
      <c r="GE13" s="100"/>
      <c r="GF13" s="100"/>
      <c r="GG13" s="100"/>
      <c r="GH13" s="100"/>
      <c r="GI13" s="100"/>
      <c r="GJ13" s="100"/>
    </row>
    <row r="14" spans="1:192" s="101" customFormat="1" ht="24" customHeight="1" thickBot="1">
      <c r="A14" s="117" t="s">
        <v>25</v>
      </c>
      <c r="B14" s="83">
        <v>185</v>
      </c>
      <c r="C14" s="83">
        <v>3268</v>
      </c>
      <c r="D14" s="92">
        <v>18</v>
      </c>
      <c r="E14" s="92">
        <v>18</v>
      </c>
      <c r="F14" s="92">
        <v>17</v>
      </c>
      <c r="G14" s="92">
        <v>16</v>
      </c>
      <c r="H14" s="92">
        <v>17</v>
      </c>
      <c r="I14" s="92">
        <v>16</v>
      </c>
      <c r="J14" s="83">
        <v>2939</v>
      </c>
      <c r="K14" s="119">
        <f t="shared" si="4"/>
        <v>94.444444444444443</v>
      </c>
      <c r="L14" s="86">
        <f>H14*3.4/F14</f>
        <v>3.4</v>
      </c>
      <c r="M14" s="128" t="s">
        <v>26</v>
      </c>
      <c r="N14" s="88">
        <f>D14/B14*100</f>
        <v>9.7297297297297298</v>
      </c>
      <c r="O14" s="89">
        <v>9.5</v>
      </c>
      <c r="P14" s="84">
        <f>H14</f>
        <v>17</v>
      </c>
      <c r="Q14" s="84"/>
      <c r="R14" s="84"/>
      <c r="S14" s="121" t="s">
        <v>73</v>
      </c>
      <c r="T14" s="122"/>
      <c r="U14" s="122" t="s">
        <v>58</v>
      </c>
      <c r="V14" s="121"/>
      <c r="W14" s="121" t="s">
        <v>69</v>
      </c>
      <c r="X14" s="89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03"/>
      <c r="DH14" s="142"/>
      <c r="DI14" s="143"/>
      <c r="DJ14" s="125"/>
      <c r="DK14" s="100"/>
      <c r="DL14" s="100"/>
      <c r="DM14" s="100"/>
      <c r="DN14" s="100"/>
      <c r="DO14" s="100"/>
      <c r="DP14" s="100"/>
      <c r="DQ14" s="100"/>
      <c r="DR14" s="100"/>
      <c r="DS14" s="100"/>
      <c r="DT14" s="100"/>
      <c r="DU14" s="100"/>
      <c r="DV14" s="100"/>
      <c r="DW14" s="100"/>
      <c r="DX14" s="100"/>
      <c r="DY14" s="100"/>
      <c r="DZ14" s="100"/>
      <c r="EA14" s="100"/>
      <c r="EB14" s="100"/>
      <c r="EC14" s="100"/>
      <c r="ED14" s="100"/>
      <c r="EE14" s="100"/>
      <c r="EF14" s="100"/>
      <c r="EG14" s="100"/>
      <c r="EH14" s="100"/>
      <c r="EI14" s="100"/>
      <c r="EJ14" s="100"/>
      <c r="EK14" s="100"/>
      <c r="EL14" s="100"/>
      <c r="EM14" s="100"/>
      <c r="EN14" s="100"/>
      <c r="EO14" s="100"/>
      <c r="EP14" s="100"/>
      <c r="EQ14" s="100"/>
      <c r="ER14" s="100"/>
      <c r="ES14" s="100"/>
      <c r="ET14" s="100"/>
      <c r="EU14" s="100"/>
      <c r="EV14" s="100"/>
      <c r="EW14" s="100"/>
      <c r="EX14" s="100"/>
      <c r="EY14" s="100"/>
      <c r="EZ14" s="100"/>
      <c r="FA14" s="100"/>
      <c r="FB14" s="100"/>
      <c r="FC14" s="100"/>
      <c r="FD14" s="100"/>
      <c r="FE14" s="100"/>
      <c r="FF14" s="100"/>
      <c r="FG14" s="100"/>
      <c r="FH14" s="100"/>
      <c r="FI14" s="100"/>
      <c r="FJ14" s="100"/>
      <c r="FK14" s="100"/>
      <c r="FL14" s="100"/>
      <c r="FM14" s="100"/>
      <c r="FN14" s="100"/>
      <c r="FO14" s="100"/>
      <c r="FP14" s="100"/>
      <c r="FQ14" s="100"/>
      <c r="FR14" s="100"/>
      <c r="FS14" s="100"/>
      <c r="FT14" s="100"/>
      <c r="FU14" s="100"/>
      <c r="FV14" s="100"/>
      <c r="FW14" s="100"/>
      <c r="FX14" s="100"/>
      <c r="FY14" s="100"/>
      <c r="FZ14" s="100"/>
      <c r="GA14" s="100"/>
      <c r="GB14" s="100"/>
      <c r="GC14" s="100"/>
      <c r="GD14" s="100"/>
      <c r="GE14" s="100"/>
      <c r="GF14" s="100"/>
      <c r="GG14" s="100"/>
      <c r="GH14" s="100"/>
      <c r="GI14" s="100"/>
      <c r="GJ14" s="100"/>
    </row>
    <row r="15" spans="1:192" s="101" customFormat="1" ht="24" hidden="1" customHeight="1" thickBot="1">
      <c r="A15" s="117" t="s">
        <v>56</v>
      </c>
      <c r="B15" s="83">
        <v>0</v>
      </c>
      <c r="C15" s="83">
        <v>0</v>
      </c>
      <c r="D15" s="92">
        <v>0</v>
      </c>
      <c r="E15" s="92">
        <v>6</v>
      </c>
      <c r="F15" s="92">
        <v>0</v>
      </c>
      <c r="G15" s="92">
        <v>5</v>
      </c>
      <c r="H15" s="92">
        <v>0</v>
      </c>
      <c r="I15" s="92">
        <v>5</v>
      </c>
      <c r="J15" s="83">
        <v>0</v>
      </c>
      <c r="K15" s="119">
        <v>0</v>
      </c>
      <c r="L15" s="86">
        <v>0</v>
      </c>
      <c r="M15" s="128" t="s">
        <v>57</v>
      </c>
      <c r="N15" s="88">
        <v>0</v>
      </c>
      <c r="O15" s="89">
        <v>5.2</v>
      </c>
      <c r="P15" s="84">
        <f t="shared" ref="P15" si="5">H15</f>
        <v>0</v>
      </c>
      <c r="Q15" s="84"/>
      <c r="R15" s="84"/>
      <c r="S15" s="121"/>
      <c r="T15" s="145"/>
      <c r="U15" s="122"/>
      <c r="V15" s="121" t="s">
        <v>22</v>
      </c>
      <c r="W15" s="121"/>
      <c r="X15" s="89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03"/>
      <c r="DH15" s="142"/>
      <c r="DI15" s="143"/>
      <c r="DJ15" s="125"/>
      <c r="DK15" s="100"/>
      <c r="DL15" s="100"/>
      <c r="DM15" s="100"/>
      <c r="DN15" s="100"/>
      <c r="DO15" s="100"/>
      <c r="DP15" s="100"/>
      <c r="DQ15" s="100"/>
      <c r="DR15" s="100"/>
      <c r="DS15" s="100"/>
      <c r="DT15" s="100"/>
      <c r="DU15" s="100"/>
      <c r="DV15" s="100"/>
      <c r="DW15" s="100"/>
      <c r="DX15" s="100"/>
      <c r="DY15" s="100"/>
      <c r="DZ15" s="100"/>
      <c r="EA15" s="100"/>
      <c r="EB15" s="100"/>
      <c r="EC15" s="100"/>
      <c r="ED15" s="100"/>
      <c r="EE15" s="100"/>
      <c r="EF15" s="100"/>
      <c r="EG15" s="100"/>
      <c r="EH15" s="100"/>
      <c r="EI15" s="100"/>
      <c r="EJ15" s="100"/>
      <c r="EK15" s="100"/>
      <c r="EL15" s="100"/>
      <c r="EM15" s="100"/>
      <c r="EN15" s="100"/>
      <c r="EO15" s="100"/>
      <c r="EP15" s="100"/>
      <c r="EQ15" s="100"/>
      <c r="ER15" s="100"/>
      <c r="ES15" s="100"/>
      <c r="ET15" s="100"/>
      <c r="EU15" s="100"/>
      <c r="EV15" s="100"/>
      <c r="EW15" s="100"/>
      <c r="EX15" s="100"/>
      <c r="EY15" s="100"/>
      <c r="EZ15" s="100"/>
      <c r="FA15" s="100"/>
      <c r="FB15" s="100"/>
      <c r="FC15" s="100"/>
      <c r="FD15" s="100"/>
      <c r="FE15" s="100"/>
      <c r="FF15" s="100"/>
      <c r="FG15" s="100"/>
      <c r="FH15" s="100"/>
      <c r="FI15" s="100"/>
      <c r="FJ15" s="100"/>
      <c r="FK15" s="100"/>
      <c r="FL15" s="100"/>
      <c r="FM15" s="100"/>
      <c r="FN15" s="100"/>
      <c r="FO15" s="100"/>
      <c r="FP15" s="100"/>
      <c r="FQ15" s="100"/>
      <c r="FR15" s="100"/>
      <c r="FS15" s="100"/>
      <c r="FT15" s="100"/>
      <c r="FU15" s="100"/>
      <c r="FV15" s="100"/>
      <c r="FW15" s="100"/>
      <c r="FX15" s="100"/>
      <c r="FY15" s="100"/>
      <c r="FZ15" s="100"/>
      <c r="GA15" s="100"/>
      <c r="GB15" s="100"/>
      <c r="GC15" s="100"/>
      <c r="GD15" s="100"/>
      <c r="GE15" s="100"/>
      <c r="GF15" s="100"/>
      <c r="GG15" s="100"/>
      <c r="GH15" s="100"/>
      <c r="GI15" s="100"/>
      <c r="GJ15" s="100"/>
    </row>
    <row r="16" spans="1:192" s="101" customFormat="1" ht="20.25" customHeight="1" thickBot="1">
      <c r="A16" s="117" t="s">
        <v>45</v>
      </c>
      <c r="B16" s="82">
        <v>24</v>
      </c>
      <c r="C16" s="82">
        <v>292</v>
      </c>
      <c r="D16" s="84">
        <v>3</v>
      </c>
      <c r="E16" s="84">
        <v>3</v>
      </c>
      <c r="F16" s="84">
        <v>3</v>
      </c>
      <c r="G16" s="84">
        <v>3</v>
      </c>
      <c r="H16" s="84">
        <v>3</v>
      </c>
      <c r="I16" s="84">
        <v>3</v>
      </c>
      <c r="J16" s="83">
        <v>292</v>
      </c>
      <c r="K16" s="119">
        <f t="shared" si="4"/>
        <v>100</v>
      </c>
      <c r="L16" s="86">
        <f t="shared" si="3"/>
        <v>3.4</v>
      </c>
      <c r="M16" s="128" t="s">
        <v>43</v>
      </c>
      <c r="N16" s="88">
        <f t="shared" ref="N16:N22" si="6">D16/B16*100</f>
        <v>12.5</v>
      </c>
      <c r="O16" s="89">
        <v>15</v>
      </c>
      <c r="P16" s="146">
        <f t="shared" ref="P16:P19" si="7">H16</f>
        <v>3</v>
      </c>
      <c r="Q16" s="84"/>
      <c r="R16" s="121"/>
      <c r="S16" s="92"/>
      <c r="T16" s="93"/>
      <c r="U16" s="122"/>
      <c r="V16" s="121"/>
      <c r="W16" s="84">
        <v>0</v>
      </c>
      <c r="X16" s="89">
        <v>0</v>
      </c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47"/>
      <c r="DG16" s="103"/>
      <c r="DH16" s="142"/>
      <c r="DI16" s="143"/>
      <c r="DJ16" s="125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</row>
    <row r="17" spans="1:192" s="101" customFormat="1" ht="27.75" customHeight="1" thickBot="1">
      <c r="A17" s="117" t="s">
        <v>27</v>
      </c>
      <c r="B17" s="83">
        <v>104</v>
      </c>
      <c r="C17" s="83">
        <v>965</v>
      </c>
      <c r="D17" s="92">
        <v>7</v>
      </c>
      <c r="E17" s="92">
        <v>7</v>
      </c>
      <c r="F17" s="92">
        <v>5</v>
      </c>
      <c r="G17" s="92">
        <v>6</v>
      </c>
      <c r="H17" s="92">
        <v>5</v>
      </c>
      <c r="I17" s="92">
        <v>6</v>
      </c>
      <c r="J17" s="83">
        <v>695</v>
      </c>
      <c r="K17" s="119">
        <f t="shared" si="4"/>
        <v>71.428571428571431</v>
      </c>
      <c r="L17" s="86">
        <f t="shared" si="3"/>
        <v>3.4</v>
      </c>
      <c r="M17" s="128" t="s">
        <v>19</v>
      </c>
      <c r="N17" s="88">
        <f t="shared" si="6"/>
        <v>6.7307692307692308</v>
      </c>
      <c r="O17" s="89">
        <v>6.7</v>
      </c>
      <c r="P17" s="146">
        <f t="shared" si="7"/>
        <v>5</v>
      </c>
      <c r="Q17" s="84"/>
      <c r="R17" s="84"/>
      <c r="S17" s="121"/>
      <c r="T17" s="122"/>
      <c r="U17" s="148"/>
      <c r="V17" s="121"/>
      <c r="W17" s="121" t="s">
        <v>57</v>
      </c>
      <c r="X17" s="89" t="s">
        <v>22</v>
      </c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47"/>
      <c r="DG17" s="103"/>
      <c r="DH17" s="142"/>
      <c r="DI17" s="143"/>
      <c r="DJ17" s="125"/>
      <c r="DK17" s="100"/>
      <c r="DL17" s="100"/>
      <c r="DM17" s="100"/>
      <c r="DN17" s="100"/>
      <c r="DO17" s="100"/>
      <c r="DP17" s="100"/>
      <c r="DQ17" s="100"/>
      <c r="DR17" s="100"/>
      <c r="DS17" s="100"/>
      <c r="DT17" s="100"/>
      <c r="DU17" s="100"/>
      <c r="DV17" s="100"/>
      <c r="DW17" s="100"/>
      <c r="DX17" s="100"/>
      <c r="DY17" s="100"/>
      <c r="DZ17" s="100"/>
      <c r="EA17" s="100"/>
      <c r="EB17" s="100"/>
      <c r="EC17" s="100"/>
      <c r="ED17" s="100"/>
      <c r="EE17" s="100"/>
      <c r="EF17" s="100"/>
      <c r="EG17" s="100"/>
      <c r="EH17" s="100"/>
      <c r="EI17" s="100"/>
      <c r="EJ17" s="100"/>
      <c r="EK17" s="100"/>
      <c r="EL17" s="100"/>
      <c r="EM17" s="100"/>
      <c r="EN17" s="100"/>
      <c r="EO17" s="100"/>
      <c r="EP17" s="100"/>
      <c r="EQ17" s="100"/>
      <c r="ER17" s="100"/>
      <c r="ES17" s="100"/>
      <c r="ET17" s="100"/>
      <c r="EU17" s="100"/>
      <c r="EV17" s="100"/>
      <c r="EW17" s="100"/>
      <c r="EX17" s="100"/>
      <c r="EY17" s="100"/>
      <c r="EZ17" s="100"/>
      <c r="FA17" s="100"/>
      <c r="FB17" s="100"/>
      <c r="FC17" s="100"/>
      <c r="FD17" s="100"/>
      <c r="FE17" s="100"/>
      <c r="FF17" s="100"/>
      <c r="FG17" s="100"/>
      <c r="FH17" s="100"/>
      <c r="FI17" s="100"/>
      <c r="FJ17" s="100"/>
      <c r="FK17" s="100"/>
      <c r="FL17" s="100"/>
      <c r="FM17" s="100"/>
      <c r="FN17" s="100"/>
      <c r="FO17" s="100"/>
      <c r="FP17" s="100"/>
      <c r="FQ17" s="100"/>
      <c r="FR17" s="100"/>
      <c r="FS17" s="100"/>
      <c r="FT17" s="100"/>
      <c r="FU17" s="100"/>
      <c r="FV17" s="100"/>
      <c r="FW17" s="100"/>
      <c r="FX17" s="100"/>
      <c r="FY17" s="100"/>
      <c r="FZ17" s="100"/>
      <c r="GA17" s="100"/>
      <c r="GB17" s="100"/>
      <c r="GC17" s="100"/>
      <c r="GD17" s="100"/>
      <c r="GE17" s="100"/>
      <c r="GF17" s="100"/>
      <c r="GG17" s="100"/>
      <c r="GH17" s="100"/>
      <c r="GI17" s="100"/>
      <c r="GJ17" s="100"/>
    </row>
    <row r="18" spans="1:192" s="101" customFormat="1" ht="21.75" customHeight="1" thickBot="1">
      <c r="A18" s="117" t="s">
        <v>39</v>
      </c>
      <c r="B18" s="83">
        <v>60</v>
      </c>
      <c r="C18" s="83">
        <v>812</v>
      </c>
      <c r="D18" s="92">
        <v>5</v>
      </c>
      <c r="E18" s="92">
        <v>5</v>
      </c>
      <c r="F18" s="92">
        <v>4</v>
      </c>
      <c r="G18" s="92">
        <v>4</v>
      </c>
      <c r="H18" s="92">
        <v>4</v>
      </c>
      <c r="I18" s="92">
        <v>4</v>
      </c>
      <c r="J18" s="83">
        <v>647</v>
      </c>
      <c r="K18" s="119">
        <f t="shared" si="4"/>
        <v>80</v>
      </c>
      <c r="L18" s="86">
        <f>H18*3.4/F18</f>
        <v>3.4</v>
      </c>
      <c r="M18" s="128" t="s">
        <v>28</v>
      </c>
      <c r="N18" s="88">
        <f t="shared" si="6"/>
        <v>8.3333333333333321</v>
      </c>
      <c r="O18" s="89">
        <v>8.3000000000000007</v>
      </c>
      <c r="P18" s="146">
        <f t="shared" si="7"/>
        <v>4</v>
      </c>
      <c r="Q18" s="84"/>
      <c r="R18" s="84"/>
      <c r="S18" s="121"/>
      <c r="T18" s="122"/>
      <c r="U18" s="122"/>
      <c r="V18" s="121"/>
      <c r="W18" s="121" t="s">
        <v>57</v>
      </c>
      <c r="X18" s="89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47"/>
      <c r="DG18" s="103"/>
      <c r="DH18" s="142"/>
      <c r="DI18" s="143"/>
      <c r="DJ18" s="125"/>
      <c r="DK18" s="100"/>
      <c r="DL18" s="100"/>
      <c r="DM18" s="100"/>
      <c r="DN18" s="100"/>
      <c r="DO18" s="100"/>
      <c r="DP18" s="100"/>
      <c r="DQ18" s="100"/>
      <c r="DR18" s="100"/>
      <c r="DS18" s="100"/>
      <c r="DT18" s="100"/>
      <c r="DU18" s="100"/>
      <c r="DV18" s="100"/>
      <c r="DW18" s="100"/>
      <c r="DX18" s="100"/>
      <c r="DY18" s="100"/>
      <c r="DZ18" s="100"/>
      <c r="EA18" s="100"/>
      <c r="EB18" s="100"/>
      <c r="EC18" s="100"/>
      <c r="ED18" s="100"/>
      <c r="EE18" s="100"/>
      <c r="EF18" s="100"/>
      <c r="EG18" s="100"/>
      <c r="EH18" s="100"/>
      <c r="EI18" s="100"/>
      <c r="EJ18" s="100"/>
      <c r="EK18" s="100"/>
      <c r="EL18" s="100"/>
      <c r="EM18" s="100"/>
      <c r="EN18" s="100"/>
      <c r="EO18" s="100"/>
      <c r="EP18" s="100"/>
      <c r="EQ18" s="100"/>
      <c r="ER18" s="100"/>
      <c r="ES18" s="100"/>
      <c r="ET18" s="100"/>
      <c r="EU18" s="100"/>
      <c r="EV18" s="100"/>
      <c r="EW18" s="100"/>
      <c r="EX18" s="100"/>
      <c r="EY18" s="100"/>
      <c r="EZ18" s="100"/>
      <c r="FA18" s="100"/>
      <c r="FB18" s="100"/>
      <c r="FC18" s="100"/>
      <c r="FD18" s="100"/>
      <c r="FE18" s="100"/>
      <c r="FF18" s="100"/>
      <c r="FG18" s="100"/>
      <c r="FH18" s="100"/>
      <c r="FI18" s="100"/>
      <c r="FJ18" s="100"/>
      <c r="FK18" s="100"/>
      <c r="FL18" s="100"/>
      <c r="FM18" s="100"/>
      <c r="FN18" s="100"/>
      <c r="FO18" s="100"/>
      <c r="FP18" s="100"/>
      <c r="FQ18" s="100"/>
      <c r="FR18" s="100"/>
      <c r="FS18" s="100"/>
      <c r="FT18" s="100"/>
      <c r="FU18" s="100"/>
      <c r="FV18" s="100"/>
      <c r="FW18" s="100"/>
      <c r="FX18" s="100"/>
      <c r="FY18" s="100"/>
      <c r="FZ18" s="100"/>
      <c r="GA18" s="100"/>
      <c r="GB18" s="100"/>
      <c r="GC18" s="100"/>
      <c r="GD18" s="100"/>
      <c r="GE18" s="100"/>
      <c r="GF18" s="100"/>
      <c r="GG18" s="100"/>
      <c r="GH18" s="100"/>
      <c r="GI18" s="100"/>
      <c r="GJ18" s="100"/>
    </row>
    <row r="19" spans="1:192" s="101" customFormat="1" ht="18" customHeight="1" thickBot="1">
      <c r="A19" s="117" t="s">
        <v>38</v>
      </c>
      <c r="B19" s="83">
        <v>40</v>
      </c>
      <c r="C19" s="83">
        <v>662</v>
      </c>
      <c r="D19" s="92">
        <v>5</v>
      </c>
      <c r="E19" s="92">
        <v>5</v>
      </c>
      <c r="F19" s="92">
        <v>4</v>
      </c>
      <c r="G19" s="92">
        <v>4</v>
      </c>
      <c r="H19" s="92">
        <v>4</v>
      </c>
      <c r="I19" s="92">
        <v>4</v>
      </c>
      <c r="J19" s="83">
        <v>534</v>
      </c>
      <c r="K19" s="119">
        <f t="shared" si="4"/>
        <v>80</v>
      </c>
      <c r="L19" s="86">
        <f t="shared" si="3"/>
        <v>3.4</v>
      </c>
      <c r="M19" s="128" t="s">
        <v>29</v>
      </c>
      <c r="N19" s="88">
        <f t="shared" si="6"/>
        <v>12.5</v>
      </c>
      <c r="O19" s="89">
        <v>12.8</v>
      </c>
      <c r="P19" s="146">
        <f t="shared" si="7"/>
        <v>4</v>
      </c>
      <c r="Q19" s="84"/>
      <c r="R19" s="84"/>
      <c r="S19" s="121"/>
      <c r="T19" s="122"/>
      <c r="U19" s="122"/>
      <c r="V19" s="121"/>
      <c r="W19" s="121" t="s">
        <v>73</v>
      </c>
      <c r="X19" s="89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47"/>
      <c r="DG19" s="103"/>
      <c r="DH19" s="142"/>
      <c r="DI19" s="143"/>
      <c r="DJ19" s="125"/>
      <c r="DK19" s="100"/>
      <c r="DL19" s="100"/>
      <c r="DM19" s="100"/>
      <c r="DN19" s="100"/>
      <c r="DO19" s="100"/>
      <c r="DP19" s="100"/>
      <c r="DQ19" s="100"/>
      <c r="DR19" s="100"/>
      <c r="DS19" s="100"/>
      <c r="DT19" s="100"/>
      <c r="DU19" s="100"/>
      <c r="DV19" s="100"/>
      <c r="DW19" s="100"/>
      <c r="DX19" s="100"/>
      <c r="DY19" s="100"/>
      <c r="DZ19" s="100"/>
      <c r="EA19" s="100"/>
      <c r="EB19" s="100"/>
      <c r="EC19" s="100"/>
      <c r="ED19" s="100"/>
      <c r="EE19" s="100"/>
      <c r="EF19" s="100"/>
      <c r="EG19" s="100"/>
      <c r="EH19" s="100"/>
      <c r="EI19" s="100"/>
      <c r="EJ19" s="100"/>
      <c r="EK19" s="100"/>
      <c r="EL19" s="100"/>
      <c r="EM19" s="100"/>
      <c r="EN19" s="100"/>
      <c r="EO19" s="100"/>
      <c r="EP19" s="100"/>
      <c r="EQ19" s="100"/>
      <c r="ER19" s="100"/>
      <c r="ES19" s="100"/>
      <c r="ET19" s="100"/>
      <c r="EU19" s="100"/>
      <c r="EV19" s="100"/>
      <c r="EW19" s="100"/>
      <c r="EX19" s="100"/>
      <c r="EY19" s="100"/>
      <c r="EZ19" s="100"/>
      <c r="FA19" s="100"/>
      <c r="FB19" s="100"/>
      <c r="FC19" s="100"/>
      <c r="FD19" s="100"/>
      <c r="FE19" s="100"/>
      <c r="FF19" s="100"/>
      <c r="FG19" s="100"/>
      <c r="FH19" s="100"/>
      <c r="FI19" s="100"/>
      <c r="FJ19" s="100"/>
      <c r="FK19" s="100"/>
      <c r="FL19" s="100"/>
      <c r="FM19" s="100"/>
      <c r="FN19" s="100"/>
      <c r="FO19" s="100"/>
      <c r="FP19" s="100"/>
      <c r="FQ19" s="100"/>
      <c r="FR19" s="100"/>
      <c r="FS19" s="100"/>
      <c r="FT19" s="100"/>
      <c r="FU19" s="100"/>
      <c r="FV19" s="100"/>
      <c r="FW19" s="100"/>
      <c r="FX19" s="100"/>
      <c r="FY19" s="100"/>
      <c r="FZ19" s="100"/>
      <c r="GA19" s="100"/>
      <c r="GB19" s="100"/>
      <c r="GC19" s="100"/>
      <c r="GD19" s="100"/>
      <c r="GE19" s="100"/>
      <c r="GF19" s="100"/>
      <c r="GG19" s="100"/>
      <c r="GH19" s="100"/>
      <c r="GI19" s="100"/>
      <c r="GJ19" s="100"/>
    </row>
    <row r="20" spans="1:192" ht="2.2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21.75" hidden="1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55</v>
      </c>
      <c r="B22" s="39">
        <f>B9+B10+B11+B12+B13+B14+B15+B16+B17+B18+B19+B20+B21</f>
        <v>1112</v>
      </c>
      <c r="C22" s="39">
        <f>C9+C10+C11+C12+C13+C14+C15+C16+C17+C18+C19+C20+C21</f>
        <v>26821</v>
      </c>
      <c r="D22" s="40">
        <f>D9+D10+D11+D12+D13+D14+D15+D16+D17+D18+D19+D20+D21</f>
        <v>156</v>
      </c>
      <c r="E22" s="40">
        <f>E9+E10+E11+E12+E13+E14+E15+E16+E17+E18+E19+E20+E21</f>
        <v>159</v>
      </c>
      <c r="F22" s="40">
        <f>F9+F10+F11+F12+F13+F14+F15+F16+F17+F18+F19+F20+F21</f>
        <v>134</v>
      </c>
      <c r="G22" s="40">
        <f>G21+G20+G19+G18+G17+G16+G15+G14+G13+G12+G11+G10+G9</f>
        <v>130</v>
      </c>
      <c r="H22" s="40">
        <f>H21+H20+H19+H18+H17+H16+H15+H14+H13+H12+H11+H10+H9</f>
        <v>140</v>
      </c>
      <c r="I22" s="40">
        <f>I21+I20+I19+I18+I17+I16+I15+I14+I13+I12+I11+I10+I9</f>
        <v>141</v>
      </c>
      <c r="J22" s="39">
        <f>J21+J20+J19+J18+J17+J16+J15+J14+J13+J12+J11+J10+J9</f>
        <v>24693</v>
      </c>
      <c r="K22" s="37">
        <f t="shared" si="4"/>
        <v>85.897435897435898</v>
      </c>
      <c r="L22" s="31">
        <f>H22*3.4/F22</f>
        <v>3.5522388059701493</v>
      </c>
      <c r="M22" s="41">
        <f>(M9+M10+M11+M12+M14+M15+M16+M17+M18+M19)/9</f>
        <v>3.1322222222222229</v>
      </c>
      <c r="N22" s="32">
        <f t="shared" si="6"/>
        <v>14.028776978417264</v>
      </c>
      <c r="O22" s="42">
        <v>12.1</v>
      </c>
      <c r="P22" s="30">
        <f>P21+P20+P19+P18+P17+P16+P15+P14+P13+P12+P11+P10+P9</f>
        <v>140</v>
      </c>
      <c r="Q22" s="30">
        <f t="shared" ref="Q22:U22" si="8">Q21+Q20+Q19+Q18+Q17+Q16+Q15+Q14+Q13+Q12+Q11+Q10+Q9</f>
        <v>4</v>
      </c>
      <c r="R22" s="30">
        <f t="shared" si="8"/>
        <v>0</v>
      </c>
      <c r="S22" s="30">
        <f t="shared" si="8"/>
        <v>23</v>
      </c>
      <c r="T22" s="30">
        <f t="shared" si="8"/>
        <v>0</v>
      </c>
      <c r="U22" s="30">
        <f t="shared" si="8"/>
        <v>142</v>
      </c>
      <c r="V22" s="43"/>
      <c r="W22" s="44">
        <f>W9+W10+W11+W12+W13+W14+W15+W16+W17+W18+W19+W20+W21</f>
        <v>191</v>
      </c>
      <c r="X22" s="45">
        <v>22.3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9200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53</v>
      </c>
      <c r="B23" s="52">
        <f>B22+B8</f>
        <v>2082</v>
      </c>
      <c r="C23" s="35">
        <f>C8+C22</f>
        <v>82605</v>
      </c>
      <c r="D23" s="33">
        <f t="shared" ref="D23:J23" si="9">D22+D8</f>
        <v>410</v>
      </c>
      <c r="E23" s="33">
        <f t="shared" si="9"/>
        <v>430</v>
      </c>
      <c r="F23" s="53">
        <f t="shared" si="9"/>
        <v>373</v>
      </c>
      <c r="G23" s="53">
        <f t="shared" si="9"/>
        <v>387</v>
      </c>
      <c r="H23" s="33">
        <f t="shared" si="9"/>
        <v>407</v>
      </c>
      <c r="I23" s="33">
        <f t="shared" si="9"/>
        <v>427</v>
      </c>
      <c r="J23" s="76">
        <f t="shared" si="9"/>
        <v>83647</v>
      </c>
      <c r="K23" s="77">
        <f t="shared" si="4"/>
        <v>90.975609756097569</v>
      </c>
      <c r="L23" s="31">
        <f>H23*3.4/F23</f>
        <v>3.7099195710455763</v>
      </c>
      <c r="M23" s="54">
        <f>(M8+M22)/2</f>
        <v>3.2161111111111111</v>
      </c>
      <c r="N23" s="55">
        <f>D23/B23*100</f>
        <v>19.692603266090298</v>
      </c>
      <c r="O23" s="55">
        <v>17.100000000000001</v>
      </c>
      <c r="P23" s="56">
        <f>P22+P8</f>
        <v>407</v>
      </c>
      <c r="Q23" s="33">
        <f>Q22+Q8</f>
        <v>15</v>
      </c>
      <c r="R23" s="33">
        <f>R22+R8</f>
        <v>0</v>
      </c>
      <c r="S23" s="33">
        <f>S8+S22</f>
        <v>33</v>
      </c>
      <c r="T23" s="33">
        <f>T8+T22</f>
        <v>1</v>
      </c>
      <c r="U23" s="33">
        <f>U8+U22</f>
        <v>467</v>
      </c>
      <c r="V23" s="34"/>
      <c r="W23" s="33">
        <f>W8+W22</f>
        <v>472</v>
      </c>
      <c r="X23" s="55">
        <v>23.4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18200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42</v>
      </c>
      <c r="B24" s="20" t="s">
        <v>54</v>
      </c>
      <c r="C24" s="21"/>
      <c r="D24" s="149">
        <f>D23-E23</f>
        <v>-20</v>
      </c>
      <c r="E24" s="150"/>
      <c r="F24" s="149">
        <f>F23-G23</f>
        <v>-14</v>
      </c>
      <c r="G24" s="150"/>
      <c r="H24" s="151">
        <f>H23-I23</f>
        <v>-20</v>
      </c>
      <c r="I24" s="152"/>
      <c r="J24" s="80"/>
      <c r="K24" s="78"/>
      <c r="L24" s="22"/>
      <c r="M24" s="22"/>
      <c r="N24" s="22"/>
      <c r="O24" s="22"/>
      <c r="P24" s="23"/>
      <c r="Q24" s="24" t="s">
        <v>62</v>
      </c>
      <c r="R24" s="24" t="s">
        <v>64</v>
      </c>
      <c r="S24" s="24" t="s">
        <v>74</v>
      </c>
      <c r="T24" s="24" t="s">
        <v>57</v>
      </c>
      <c r="U24" s="24" t="s">
        <v>65</v>
      </c>
      <c r="V24" s="24"/>
      <c r="W24" s="25">
        <v>514</v>
      </c>
      <c r="X24" s="26">
        <v>22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17500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22</v>
      </c>
      <c r="L25" s="1" t="s">
        <v>34</v>
      </c>
      <c r="M25" s="1" t="s">
        <v>22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22</v>
      </c>
      <c r="L26" s="1" t="s">
        <v>31</v>
      </c>
      <c r="M26" s="1" t="s">
        <v>35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22</v>
      </c>
      <c r="K27" s="1" t="s">
        <v>22</v>
      </c>
      <c r="L27" s="1"/>
      <c r="M27" s="1" t="s">
        <v>22</v>
      </c>
      <c r="N27" s="1"/>
      <c r="O27" s="1" t="s">
        <v>22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22</v>
      </c>
      <c r="C28" s="2"/>
      <c r="D28" s="2"/>
      <c r="E28" s="2"/>
      <c r="F28" s="2"/>
      <c r="G28" s="2"/>
      <c r="H28" s="2"/>
      <c r="I28" s="2" t="s">
        <v>22</v>
      </c>
      <c r="J28" s="2"/>
      <c r="K28" s="2"/>
      <c r="L28" s="2"/>
      <c r="M28" s="2"/>
      <c r="N28" s="2"/>
      <c r="O28" s="2" t="s">
        <v>22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32</v>
      </c>
      <c r="O29" s="2" t="s">
        <v>33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37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37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37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37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37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37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37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37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37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37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37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37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37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37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37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37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37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37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37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37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37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37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37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37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37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37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37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37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37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37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37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37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37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37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37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37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37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37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37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37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37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37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37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37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37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37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37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37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37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37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37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37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37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37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37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37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37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37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37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37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37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37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37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37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37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37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37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37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37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37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37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37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37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37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37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37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37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37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37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37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37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37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37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37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37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37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37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37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37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37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37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37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37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37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37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37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37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37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37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37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37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37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37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37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37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37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37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37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37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37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37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37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37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37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37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37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37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37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37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37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37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37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37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37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37</v>
      </c>
    </row>
    <row r="236" spans="2:24">
      <c r="C236" s="7" t="s">
        <v>37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2024-07-08T03:21:49Z</cp:lastPrinted>
  <dcterms:created xsi:type="dcterms:W3CDTF">2020-08-31T08:55:27Z</dcterms:created>
  <dcterms:modified xsi:type="dcterms:W3CDTF">2024-07-08T07:35:18Z</dcterms:modified>
</cp:coreProperties>
</file>