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<sst xmlns="http://schemas.openxmlformats.org/spreadsheetml/2006/main" count="231" uniqueCount="82">
  <si>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</si>
  <si>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</si>
  <si>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</si>
  <si>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</si>
  <si>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</si>
  <si>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</si>
  <si>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</si>
  <si>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</si>
  <si>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</si>
  <si>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</si>
  <si>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</si>
  <si>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</si>
  <si>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</si>
  <si>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</si>
  <si>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</si>
  <si>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</si>
  <si>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</si>
  <si>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</si>
  <si>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</si>
  <si>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</si>
  <si>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</si>
  <si>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</si>
  <si>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</si>
  <si>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</si>
  <si>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</si>
  <si>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</si>
  <si>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</si>
  <si>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</si>
  <si>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</si>
  <si>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</si>
  <si>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</si>
  <si>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</si>
  <si>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</si>
  <si>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</si>
  <si>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</si>
  <si>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</si>
  <si>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</si>
  <si>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</si>
  <si>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</si>
  <si>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</si>
  <si>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</si>
  <si>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</si>
  <si>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</si>
  <si>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</si>
  <si>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</si>
  <si>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</si>
  <si>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</si>
  <si>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</si>
  <si>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</si>
  <si>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</si>
  <si>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</si>
  <si>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</si>
  <si>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</si>
  <si>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</si>
  <si>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</si>
  <si>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</si>
  <si>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</si>
  <si>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</si>
  <si>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</si>
  <si>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</si>
  <si>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</si>
  <si>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</si>
  <si>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</si>
  <si>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392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</si>
  <si>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</si>
  <si>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</si>
  <si>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</si>
  <si>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</si>
  <si>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</si>
  <si>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</si>
  <si>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</si>
  <si>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</si>
  <si>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6</t>
  </si>
  <si>
    <t>3,28</t>
  </si>
  <si>
    <t>12</t>
  </si>
  <si>
    <t>13</t>
  </si>
  <si>
    <t>85</t>
  </si>
  <si>
    <t>9</t>
  </si>
  <si>
    <t xml:space="preserve">СВОДКА ПО НАДОЮ МОЛОКА ЗА  18.07.2024 года </t>
  </si>
  <si>
    <t>132</t>
  </si>
  <si>
    <t>14</t>
  </si>
  <si>
    <t>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</si>
</sst>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8" sqref="S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78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65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3" customHeight="1" thickBot="1">
      <c r="A6" s="81" t="s">
        <v>18</v>
      </c>
      <c r="B6" s="82">
        <v>970</v>
      </c>
      <c r="C6" s="83">
        <v>55937</v>
      </c>
      <c r="D6" s="84">
        <v>242</v>
      </c>
      <c r="E6" s="84">
        <v>237</v>
      </c>
      <c r="F6" s="84">
        <v>223</v>
      </c>
      <c r="G6" s="84">
        <v>216</v>
      </c>
      <c r="H6" s="84">
        <v>246</v>
      </c>
      <c r="I6" s="84">
        <v>238</v>
      </c>
      <c r="J6" s="83">
        <v>59508</v>
      </c>
      <c r="K6" s="85">
        <f>F6/D6*100</f>
        <v>92.148760330578511</v>
      </c>
      <c r="L6" s="86">
        <v>3.7</v>
      </c>
      <c r="M6" s="87" t="s">
        <v>73</v>
      </c>
      <c r="N6" s="88">
        <f>D6/B6*100</f>
        <v>24.948453608247423</v>
      </c>
      <c r="O6" s="89">
        <v>24.5</v>
      </c>
      <c r="P6" s="84">
        <f>H6</f>
        <v>246</v>
      </c>
      <c r="Q6" s="90">
        <v>28</v>
      </c>
      <c r="R6" s="91" t="s">
        <v>62</v>
      </c>
      <c r="S6" s="92">
        <v>30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58441</v>
      </c>
      <c r="D8" s="106">
        <f t="shared" si="0"/>
        <v>242</v>
      </c>
      <c r="E8" s="107">
        <f t="shared" si="0"/>
        <v>257</v>
      </c>
      <c r="F8" s="107">
        <f>F6+F7</f>
        <v>223</v>
      </c>
      <c r="G8" s="107">
        <f t="shared" si="0"/>
        <v>235</v>
      </c>
      <c r="H8" s="107">
        <f t="shared" si="0"/>
        <v>246</v>
      </c>
      <c r="I8" s="107">
        <f t="shared" si="0"/>
        <v>258</v>
      </c>
      <c r="J8" s="104">
        <f t="shared" si="0"/>
        <v>61709</v>
      </c>
      <c r="K8" s="108">
        <f>F8/D8*100</f>
        <v>92.148760330578511</v>
      </c>
      <c r="L8" s="86">
        <v>3.7</v>
      </c>
      <c r="M8" s="109">
        <f>(M6+M7)/1</f>
        <v>3.28</v>
      </c>
      <c r="N8" s="110">
        <f>D8/B8*100</f>
        <v>24.948453608247423</v>
      </c>
      <c r="O8" s="110">
        <v>21.2</v>
      </c>
      <c r="P8" s="107">
        <f t="shared" ref="P8:U8" si="1">P6+P7</f>
        <v>246</v>
      </c>
      <c r="Q8" s="107">
        <f t="shared" si="1"/>
        <v>28</v>
      </c>
      <c r="R8" s="107">
        <f t="shared" si="1"/>
        <v>1</v>
      </c>
      <c r="S8" s="107">
        <f>S6+S7</f>
        <v>30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10008</v>
      </c>
      <c r="D9" s="92">
        <v>50</v>
      </c>
      <c r="E9" s="92">
        <v>56</v>
      </c>
      <c r="F9" s="92">
        <v>40</v>
      </c>
      <c r="G9" s="92">
        <v>39</v>
      </c>
      <c r="H9" s="92">
        <v>42</v>
      </c>
      <c r="I9" s="92">
        <v>44</v>
      </c>
      <c r="J9" s="83">
        <v>9131</v>
      </c>
      <c r="K9" s="108">
        <f>F9/D9*100</f>
        <v>80</v>
      </c>
      <c r="L9" s="86">
        <v>3.6</v>
      </c>
      <c r="M9" s="119">
        <v>3.3</v>
      </c>
      <c r="N9" s="110">
        <f>D9/B9*100</f>
        <v>16.666666666666664</v>
      </c>
      <c r="O9" s="89">
        <v>13.7</v>
      </c>
      <c r="P9" s="84">
        <f t="shared" ref="P9:P12" si="2">H9</f>
        <v>42</v>
      </c>
      <c r="Q9" s="90">
        <v>5</v>
      </c>
      <c r="R9" s="84"/>
      <c r="S9" s="120" t="s">
        <v>58</v>
      </c>
      <c r="T9" s="121"/>
      <c r="U9" s="122" t="s">
        <v>61</v>
      </c>
      <c r="V9" s="95"/>
      <c r="W9" s="120" t="s">
        <v>71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3017</v>
      </c>
      <c r="D10" s="126">
        <v>17</v>
      </c>
      <c r="E10" s="126">
        <v>16</v>
      </c>
      <c r="F10" s="126">
        <v>15</v>
      </c>
      <c r="G10" s="126">
        <v>15</v>
      </c>
      <c r="H10" s="126">
        <v>16</v>
      </c>
      <c r="I10" s="92">
        <v>16</v>
      </c>
      <c r="J10" s="83">
        <v>2854</v>
      </c>
      <c r="K10" s="118">
        <f>F10/D10*100</f>
        <v>88.235294117647058</v>
      </c>
      <c r="L10" s="86">
        <v>3.8</v>
      </c>
      <c r="M10" s="127" t="s">
        <v>28</v>
      </c>
      <c r="N10" s="88">
        <f>D10/B10*100</f>
        <v>14.40677966101695</v>
      </c>
      <c r="O10" s="128">
        <v>14.5</v>
      </c>
      <c r="P10" s="84">
        <f>H10</f>
        <v>16</v>
      </c>
      <c r="Q10" s="129"/>
      <c r="R10" s="130"/>
      <c r="S10" s="131" t="s">
        <v>75</v>
      </c>
      <c r="T10" s="132"/>
      <c r="U10" s="133" t="s">
        <v>60</v>
      </c>
      <c r="V10" s="95"/>
      <c r="W10" s="131" t="s">
        <v>70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6266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6075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9</v>
      </c>
      <c r="R11" s="136"/>
      <c r="S11" s="131" t="s">
        <v>74</v>
      </c>
      <c r="T11" s="132"/>
      <c r="U11" s="132" t="s">
        <v>64</v>
      </c>
      <c r="V11" s="131"/>
      <c r="W11" s="131" t="s">
        <v>69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5400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2765</v>
      </c>
      <c r="D12" s="92">
        <v>14</v>
      </c>
      <c r="E12" s="92">
        <v>14</v>
      </c>
      <c r="F12" s="92">
        <v>13</v>
      </c>
      <c r="G12" s="92">
        <v>13</v>
      </c>
      <c r="H12" s="92">
        <v>13</v>
      </c>
      <c r="I12" s="92">
        <v>13</v>
      </c>
      <c r="J12" s="83">
        <v>2629</v>
      </c>
      <c r="K12" s="118">
        <f t="shared" ref="K12:K23" si="4">F12/D12*100</f>
        <v>92.857142857142861</v>
      </c>
      <c r="L12" s="86">
        <f t="shared" si="3"/>
        <v>3.3999999999999995</v>
      </c>
      <c r="M12" s="127" t="s">
        <v>19</v>
      </c>
      <c r="N12" s="88">
        <f>D12/B12*100</f>
        <v>12.727272727272727</v>
      </c>
      <c r="O12" s="89">
        <v>13.3</v>
      </c>
      <c r="P12" s="84">
        <f t="shared" si="2"/>
        <v>13</v>
      </c>
      <c r="Q12" s="84">
        <v>2</v>
      </c>
      <c r="R12" s="84"/>
      <c r="S12" s="120" t="s">
        <v>81</v>
      </c>
      <c r="T12" s="121"/>
      <c r="U12" s="121" t="s">
        <v>59</v>
      </c>
      <c r="V12" s="120"/>
      <c r="W12" s="120" t="s">
        <v>68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3463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3123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80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24" hidden="1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6</v>
      </c>
      <c r="F15" s="92">
        <v>0</v>
      </c>
      <c r="G15" s="92">
        <v>5</v>
      </c>
      <c r="H15" s="92">
        <v>0</v>
      </c>
      <c r="I15" s="92">
        <v>5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5.2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323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323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1042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750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67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867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691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72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717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578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72</v>
      </c>
      <c r="T19" s="121"/>
      <c r="U19" s="121"/>
      <c r="V19" s="120"/>
      <c r="W19" s="120" t="s">
        <v>66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28468</v>
      </c>
      <c r="D22" s="40">
        <f>D9+D10+D11+D12+D13+D14+D15+D16+D17+D18+D19+D20+D21</f>
        <v>149</v>
      </c>
      <c r="E22" s="40">
        <f>E9+E10+E11+E12+E13+E14+E15+E16+E17+E18+E19+E20+E21</f>
        <v>153</v>
      </c>
      <c r="F22" s="40">
        <f>F9+F10+F11+F12+F13+F14+F15+F16+F17+F18+F19+F20+F21</f>
        <v>127</v>
      </c>
      <c r="G22" s="40">
        <f>G21+G20+G19+G18+G17+G16+G15+G14+G13+G12+G11+G10+G9</f>
        <v>126</v>
      </c>
      <c r="H22" s="40">
        <f>H21+H20+H19+H18+H17+H16+H15+H14+H13+H12+H11+H10+H9</f>
        <v>133</v>
      </c>
      <c r="I22" s="40">
        <f>I21+I20+I19+I18+I17+I16+I15+I14+I13+I12+I11+I10+I9</f>
        <v>135</v>
      </c>
      <c r="J22" s="39">
        <f>J21+J20+J19+J18+J17+J16+J15+J14+J13+J12+J11+J10+J9</f>
        <v>26154</v>
      </c>
      <c r="K22" s="37">
        <f t="shared" si="4"/>
        <v>85.234899328859058</v>
      </c>
      <c r="L22" s="31">
        <f>H22*3.4/F22</f>
        <v>3.5606299212598422</v>
      </c>
      <c r="M22" s="41">
        <f>(M9+M10+M11+M12+M14+M15+M16+M17+M18+M19)/9</f>
        <v>3.1322222222222229</v>
      </c>
      <c r="N22" s="32">
        <f t="shared" si="6"/>
        <v>13.399280575539569</v>
      </c>
      <c r="O22" s="42">
        <v>11.7</v>
      </c>
      <c r="P22" s="30">
        <f>P21+P20+P19+P18+P17+P16+P15+P14+P13+P12+P11+P10+P9</f>
        <v>133</v>
      </c>
      <c r="Q22" s="30">
        <f t="shared" ref="Q22:U22" si="8">Q21+Q20+Q19+Q18+Q17+Q16+Q15+Q14+Q13+Q12+Q11+Q10+Q9</f>
        <v>16</v>
      </c>
      <c r="R22" s="30">
        <f t="shared" si="8"/>
        <v>0</v>
      </c>
      <c r="S22" s="30">
        <f t="shared" si="8"/>
        <v>89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86909</v>
      </c>
      <c r="D23" s="33">
        <f t="shared" ref="D23:J23" si="9">D22+D8</f>
        <v>391</v>
      </c>
      <c r="E23" s="33">
        <f t="shared" si="9"/>
        <v>410</v>
      </c>
      <c r="F23" s="53">
        <f t="shared" si="9"/>
        <v>350</v>
      </c>
      <c r="G23" s="53">
        <f t="shared" si="9"/>
        <v>361</v>
      </c>
      <c r="H23" s="33">
        <f t="shared" si="9"/>
        <v>379</v>
      </c>
      <c r="I23" s="33">
        <f t="shared" si="9"/>
        <v>393</v>
      </c>
      <c r="J23" s="76">
        <f t="shared" si="9"/>
        <v>87863</v>
      </c>
      <c r="K23" s="77">
        <f t="shared" si="4"/>
        <v>89.514066496163679</v>
      </c>
      <c r="L23" s="31">
        <f>H23*3.4/F23</f>
        <v>3.6817142857142855</v>
      </c>
      <c r="M23" s="54">
        <f>(M8+M22)/2</f>
        <v>3.2061111111111114</v>
      </c>
      <c r="N23" s="55">
        <f>D23/B23*100</f>
        <v>18.780019212295869</v>
      </c>
      <c r="O23" s="55">
        <v>16.3</v>
      </c>
      <c r="P23" s="56">
        <f>P22+P8</f>
        <v>379</v>
      </c>
      <c r="Q23" s="33">
        <f>Q22+Q8</f>
        <v>44</v>
      </c>
      <c r="R23" s="33">
        <f>R22+R8</f>
        <v>1</v>
      </c>
      <c r="S23" s="33">
        <f>S8+S22</f>
        <v>119</v>
      </c>
      <c r="T23" s="33">
        <f>T8+T22</f>
        <v>1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-19</v>
      </c>
      <c r="E24" s="150"/>
      <c r="F24" s="149">
        <f>F23-G23</f>
        <v>-11</v>
      </c>
      <c r="G24" s="150"/>
      <c r="H24" s="151">
        <f>H23-I23</f>
        <v>-14</v>
      </c>
      <c r="I24" s="152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77</v>
      </c>
      <c r="S24" s="24" t="s">
        <v>79</v>
      </c>
      <c r="T24" s="24" t="s">
        <v>57</v>
      </c>
      <c r="U24" s="24" t="s">
        <v>63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2024-07-18T02:56:50Z</cp:lastPrinted>
  <dcterms:created xsi:type="dcterms:W3CDTF">2020-08-31T08:55:27Z</dcterms:created>
  <dcterms:modified xsi:type="dcterms:W3CDTF">2024-07-19T03:41:29Z</dcterms:modified>
</cp:coreProperties>
</file>