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10"/>
  <c r="N9"/>
  <c r="N6"/>
  <c r="M8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<sst xmlns="http://schemas.openxmlformats.org/spreadsheetml/2006/main" count="227" uniqueCount="78">
  <si>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</si>
  <si>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</si>
  <si>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</si>
  <si>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</si>
  <si>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</si>
  <si>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</si>
  <si>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</si>
  <si>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</si>
  <si>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</si>
  <si>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</si>
  <si>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</si>
  <si>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</si>
  <si>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</si>
  <si>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</si>
  <si>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</si>
  <si>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</si>
  <si>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</si>
  <si>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</si>
  <si>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</si>
  <si>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</si>
  <si>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</si>
  <si>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</si>
  <si>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</si>
  <si>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</si>
  <si>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</si>
  <si>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</si>
  <si>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</si>
  <si>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</si>
  <si>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</si>
  <si>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</si>
  <si>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</si>
  <si>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</si>
  <si>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</si>
  <si>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</si>
  <si>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</si>
  <si>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</si>
  <si>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</si>
  <si>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</si>
  <si>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</si>
  <si>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</si>
  <si>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</si>
  <si>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</si>
  <si>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</si>
  <si>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</si>
  <si>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</si>
  <si>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</si>
  <si>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</si>
  <si>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</si>
  <si>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</si>
  <si>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</si>
  <si>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</si>
  <si>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</si>
  <si>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</si>
  <si>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</si>
  <si>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</si>
  <si>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</si>
  <si>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</si>
  <si>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</si>
  <si>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</si>
  <si>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</si>
  <si>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</si>
  <si>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</si>
  <si>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</si>
  <si>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</si>
  <si>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</si>
  <si>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Надой н/т коров на 01.08. 2024</t>
  </si>
  <si>
    <t>5</t>
  </si>
  <si>
    <t>17</t>
  </si>
  <si>
    <t>38</t>
  </si>
  <si>
    <t>14</t>
  </si>
  <si>
    <t>32</t>
  </si>
  <si>
    <t>10</t>
  </si>
  <si>
    <t>7</t>
  </si>
  <si>
    <t>15</t>
  </si>
  <si>
    <t>3,53</t>
  </si>
  <si>
    <t xml:space="preserve">СВОДКА ПО НАДОЮ МОЛОКА ЗА  29.08.2024 года </t>
  </si>
  <si>
    <t>69</t>
  </si>
  <si>
    <t>94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</si>
</sst>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4" sqref="Q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65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65752</v>
      </c>
      <c r="D6" s="30">
        <v>239</v>
      </c>
      <c r="E6" s="30">
        <v>237</v>
      </c>
      <c r="F6" s="30">
        <v>224</v>
      </c>
      <c r="G6" s="30">
        <v>224</v>
      </c>
      <c r="H6" s="30">
        <v>250</v>
      </c>
      <c r="I6" s="30">
        <v>253</v>
      </c>
      <c r="J6" s="63">
        <v>69803</v>
      </c>
      <c r="K6" s="82">
        <v>94</v>
      </c>
      <c r="L6" s="31">
        <v>4.05</v>
      </c>
      <c r="M6" s="83" t="s">
        <v>74</v>
      </c>
      <c r="N6" s="32">
        <f>D6/B6*100</f>
        <v>24.63917525773196</v>
      </c>
      <c r="O6" s="64">
        <v>24.6</v>
      </c>
      <c r="P6" s="30">
        <f>H6</f>
        <v>250</v>
      </c>
      <c r="Q6" s="84">
        <v>44</v>
      </c>
      <c r="R6" s="85" t="s">
        <v>73</v>
      </c>
      <c r="S6" s="65">
        <v>149</v>
      </c>
      <c r="T6" s="66">
        <v>21</v>
      </c>
      <c r="U6" s="86">
        <v>344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7400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68256</v>
      </c>
      <c r="D8" s="93">
        <f t="shared" si="0"/>
        <v>239</v>
      </c>
      <c r="E8" s="33">
        <f t="shared" si="0"/>
        <v>257</v>
      </c>
      <c r="F8" s="33">
        <f>F6+F7</f>
        <v>224</v>
      </c>
      <c r="G8" s="33">
        <f t="shared" si="0"/>
        <v>243</v>
      </c>
      <c r="H8" s="33">
        <f t="shared" si="0"/>
        <v>250</v>
      </c>
      <c r="I8" s="33">
        <f t="shared" si="0"/>
        <v>273</v>
      </c>
      <c r="J8" s="91">
        <f t="shared" si="0"/>
        <v>72004</v>
      </c>
      <c r="K8" s="94">
        <f>F8/D8*100</f>
        <v>93.723849372384933</v>
      </c>
      <c r="L8" s="31">
        <v>3.7</v>
      </c>
      <c r="M8" s="95">
        <f>(M6+M7)/1</f>
        <v>3.53</v>
      </c>
      <c r="N8" s="96">
        <f>D8/B8*100</f>
        <v>24.63917525773196</v>
      </c>
      <c r="O8" s="96">
        <v>20.7</v>
      </c>
      <c r="P8" s="33">
        <f t="shared" ref="P8:U8" si="1">P6+P7</f>
        <v>250</v>
      </c>
      <c r="Q8" s="33">
        <f t="shared" si="1"/>
        <v>44</v>
      </c>
      <c r="R8" s="33">
        <f t="shared" si="1"/>
        <v>15</v>
      </c>
      <c r="S8" s="33">
        <f>S6+S7</f>
        <v>149</v>
      </c>
      <c r="T8" s="33">
        <f t="shared" si="1"/>
        <v>21</v>
      </c>
      <c r="U8" s="33">
        <f t="shared" si="1"/>
        <v>344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9300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11877</v>
      </c>
      <c r="D9" s="65">
        <v>44</v>
      </c>
      <c r="E9" s="65">
        <v>48</v>
      </c>
      <c r="F9" s="65">
        <v>31</v>
      </c>
      <c r="G9" s="65">
        <v>34</v>
      </c>
      <c r="H9" s="65">
        <v>33</v>
      </c>
      <c r="I9" s="65">
        <v>39</v>
      </c>
      <c r="J9" s="63">
        <v>10531</v>
      </c>
      <c r="K9" s="94">
        <f>F9/D9*100</f>
        <v>70.454545454545453</v>
      </c>
      <c r="L9" s="31">
        <v>3.6</v>
      </c>
      <c r="M9" s="99">
        <v>3.3</v>
      </c>
      <c r="N9" s="96">
        <f>D9/B9*100</f>
        <v>14.666666666666666</v>
      </c>
      <c r="O9" s="64">
        <v>11.7</v>
      </c>
      <c r="P9" s="30">
        <f t="shared" ref="P9:P12" si="2">H9</f>
        <v>33</v>
      </c>
      <c r="Q9" s="84">
        <v>1</v>
      </c>
      <c r="R9" s="30"/>
      <c r="S9" s="71" t="s">
        <v>58</v>
      </c>
      <c r="T9" s="72"/>
      <c r="U9" s="100" t="s">
        <v>61</v>
      </c>
      <c r="V9" s="87"/>
      <c r="W9" s="71" t="s">
        <v>70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3900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3695</v>
      </c>
      <c r="D10" s="102">
        <v>15</v>
      </c>
      <c r="E10" s="102">
        <v>14</v>
      </c>
      <c r="F10" s="102">
        <v>14</v>
      </c>
      <c r="G10" s="102">
        <v>13</v>
      </c>
      <c r="H10" s="102">
        <v>15</v>
      </c>
      <c r="I10" s="65">
        <v>14</v>
      </c>
      <c r="J10" s="63">
        <v>3499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12.7</v>
      </c>
      <c r="P10" s="30">
        <f>H10</f>
        <v>15</v>
      </c>
      <c r="Q10" s="104">
        <v>2</v>
      </c>
      <c r="R10" s="105"/>
      <c r="S10" s="24" t="s">
        <v>66</v>
      </c>
      <c r="T10" s="106"/>
      <c r="U10" s="107" t="s">
        <v>60</v>
      </c>
      <c r="V10" s="87"/>
      <c r="W10" s="24" t="s">
        <v>69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7569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7360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>
        <v>8</v>
      </c>
      <c r="R11" s="110"/>
      <c r="S11" s="24" t="s">
        <v>71</v>
      </c>
      <c r="T11" s="106"/>
      <c r="U11" s="106" t="s">
        <v>62</v>
      </c>
      <c r="V11" s="24"/>
      <c r="W11" s="24" t="s">
        <v>68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6400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3337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3157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>
        <v>1</v>
      </c>
      <c r="R12" s="30"/>
      <c r="S12" s="71" t="s">
        <v>59</v>
      </c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2.5" customHeight="1" thickBot="1">
      <c r="A14" s="70" t="s">
        <v>25</v>
      </c>
      <c r="B14" s="63">
        <v>185</v>
      </c>
      <c r="C14" s="63">
        <v>4152</v>
      </c>
      <c r="D14" s="65">
        <v>17</v>
      </c>
      <c r="E14" s="65">
        <v>14</v>
      </c>
      <c r="F14" s="65">
        <v>16</v>
      </c>
      <c r="G14" s="65">
        <v>13</v>
      </c>
      <c r="H14" s="65">
        <v>16</v>
      </c>
      <c r="I14" s="65">
        <v>13</v>
      </c>
      <c r="J14" s="63">
        <v>3771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7.4</v>
      </c>
      <c r="P14" s="30">
        <f>H14</f>
        <v>16</v>
      </c>
      <c r="Q14" s="30">
        <v>5</v>
      </c>
      <c r="R14" s="30"/>
      <c r="S14" s="71" t="s">
        <v>58</v>
      </c>
      <c r="T14" s="72"/>
      <c r="U14" s="72" t="s">
        <v>58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452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452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1313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970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1088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861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937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732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34420</v>
      </c>
      <c r="D22" s="40">
        <f>D9+D10+D11+D12+D13+D14+D15+D16+D17+D18+D19+D20+D21</f>
        <v>139</v>
      </c>
      <c r="E22" s="40">
        <f>E9+E10+E11+E12+E13+E14+E15+E16+E17+E18+E19+E20+E21</f>
        <v>136</v>
      </c>
      <c r="F22" s="40">
        <f>F9+F10+F11+F12+F13+F14+F15+F16+F17+F18+F19+F20+F21</f>
        <v>116</v>
      </c>
      <c r="G22" s="40">
        <f>G21+G20+G19+G18+G17+G16+G15+G14+G13+G12+G11+G10+G9</f>
        <v>112</v>
      </c>
      <c r="H22" s="40">
        <f>H21+H20+H19+H18+H17+H16+H15+H14+H13+H12+H11+H10+H9</f>
        <v>122</v>
      </c>
      <c r="I22" s="40">
        <f>I21+I20+I19+I18+I17+I16+I15+I14+I13+I12+I11+I10+I9</f>
        <v>121</v>
      </c>
      <c r="J22" s="39">
        <f>J21+J20+J19+J18+J17+J16+J15+J14+J13+J12+J11+J10+J9</f>
        <v>31333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10.4</v>
      </c>
      <c r="P22" s="30">
        <f>P21+P20+P19+P18+P17+P16+P15+P14+P13+P12+P11+P10+P9</f>
        <v>122</v>
      </c>
      <c r="Q22" s="30">
        <f t="shared" ref="Q22:U22" si="8">Q21+Q20+Q19+Q18+Q17+Q16+Q15+Q14+Q13+Q12+Q11+Q10+Q9</f>
        <v>17</v>
      </c>
      <c r="R22" s="30">
        <f t="shared" si="8"/>
        <v>0</v>
      </c>
      <c r="S22" s="30">
        <f t="shared" si="8"/>
        <v>49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10300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102676</v>
      </c>
      <c r="D23" s="33">
        <f t="shared" ref="D23:I23" si="9">D22+D8</f>
        <v>378</v>
      </c>
      <c r="E23" s="33">
        <f t="shared" si="9"/>
        <v>393</v>
      </c>
      <c r="F23" s="53">
        <f t="shared" si="9"/>
        <v>340</v>
      </c>
      <c r="G23" s="53">
        <f t="shared" si="9"/>
        <v>355</v>
      </c>
      <c r="H23" s="33">
        <f t="shared" si="9"/>
        <v>372</v>
      </c>
      <c r="I23" s="33">
        <f t="shared" si="9"/>
        <v>394</v>
      </c>
      <c r="J23" s="76">
        <f>J8+J22</f>
        <v>103337</v>
      </c>
      <c r="K23" s="77">
        <f t="shared" si="4"/>
        <v>89.947089947089935</v>
      </c>
      <c r="L23" s="31">
        <f>H23*3.4/F23</f>
        <v>3.7199999999999998</v>
      </c>
      <c r="M23" s="54">
        <f>(M8+M22)/2</f>
        <v>3.3311111111111114</v>
      </c>
      <c r="N23" s="55">
        <f>D23/B23*100</f>
        <v>18.155619596541786</v>
      </c>
      <c r="O23" s="55">
        <v>15.6</v>
      </c>
      <c r="P23" s="56">
        <f>P22+P8</f>
        <v>372</v>
      </c>
      <c r="Q23" s="33">
        <f>Q22+Q8</f>
        <v>61</v>
      </c>
      <c r="R23" s="33">
        <f>R22+R8</f>
        <v>15</v>
      </c>
      <c r="S23" s="33">
        <f>S8+S22</f>
        <v>198</v>
      </c>
      <c r="T23" s="33">
        <f>T8+T22</f>
        <v>21</v>
      </c>
      <c r="U23" s="33">
        <f>U8+U22</f>
        <v>486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19600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-15</v>
      </c>
      <c r="E24" s="121"/>
      <c r="F24" s="120">
        <f>F23-G23</f>
        <v>-15</v>
      </c>
      <c r="G24" s="121"/>
      <c r="H24" s="122">
        <f>H23-I23</f>
        <v>-22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72</v>
      </c>
      <c r="S24" s="24" t="s">
        <v>77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19800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2024-08-30T04:41:56Z</cp:lastPrinted>
  <dcterms:created xsi:type="dcterms:W3CDTF">2020-08-31T08:55:27Z</dcterms:created>
  <dcterms:modified xsi:type="dcterms:W3CDTF">2024-08-30T04:49:23Z</dcterms:modified>
</cp:coreProperties>
</file>