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11" i="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<sst xmlns="http://schemas.openxmlformats.org/spreadsheetml/2006/main" count="225" uniqueCount="77">
  <si>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</si>
  <si>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</si>
  <si>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</si>
  <si>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</si>
  <si>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</si>
  <si>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</si>
  <si>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</si>
  <si>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</si>
  <si>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</si>
  <si>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</si>
  <si>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</si>
  <si>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</si>
  <si>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</si>
  <si>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</si>
  <si>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</si>
  <si>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</si>
  <si>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</si>
  <si>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</si>
  <si>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</si>
  <si>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</si>
  <si>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</si>
  <si>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</si>
  <si>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</si>
  <si>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</si>
  <si>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</si>
  <si>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</si>
  <si>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</si>
  <si>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</si>
  <si>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</si>
  <si>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</si>
  <si>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</si>
  <si>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</si>
  <si>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</si>
  <si>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</si>
  <si>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</si>
  <si>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</si>
  <si>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</si>
  <si>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</si>
  <si>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</si>
  <si>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</si>
  <si>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</si>
  <si>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</si>
  <si>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</si>
  <si>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</si>
  <si>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</si>
  <si>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</si>
  <si>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</si>
  <si>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</si>
  <si>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</si>
  <si>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</si>
  <si>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</si>
  <si>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</si>
  <si>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</si>
  <si>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</si>
  <si>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</si>
  <si>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</si>
  <si>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</si>
  <si>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</si>
  <si>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</si>
  <si>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</si>
  <si>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</si>
  <si>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</si>
  <si>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</si>
  <si>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</si>
  <si>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</si>
  <si>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5</t>
  </si>
  <si>
    <t>17</t>
  </si>
  <si>
    <t>38</t>
  </si>
  <si>
    <t>14</t>
  </si>
  <si>
    <t>32</t>
  </si>
  <si>
    <t>Надой н/т коров на 01.09. 2024</t>
  </si>
  <si>
    <t>7</t>
  </si>
  <si>
    <t>46</t>
  </si>
  <si>
    <t>3,38</t>
  </si>
  <si>
    <t>6</t>
  </si>
  <si>
    <t xml:space="preserve">СВОДКА ПО НАДОЮ МОЛОКА ЗА  11.09.2024 года </t>
  </si>
  <si>
    <t>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</si>
</sst>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4" sqref="O1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48</v>
      </c>
      <c r="D4" s="130" t="s">
        <v>2</v>
      </c>
      <c r="E4" s="131"/>
      <c r="F4" s="131"/>
      <c r="G4" s="131"/>
      <c r="H4" s="131"/>
      <c r="I4" s="132"/>
      <c r="J4" s="126" t="s">
        <v>52</v>
      </c>
      <c r="K4" s="133" t="s">
        <v>3</v>
      </c>
      <c r="L4" s="126" t="s">
        <v>4</v>
      </c>
      <c r="M4" s="126" t="s">
        <v>5</v>
      </c>
      <c r="N4" s="147" t="s">
        <v>6</v>
      </c>
      <c r="O4" s="148"/>
      <c r="P4" s="126" t="s">
        <v>36</v>
      </c>
      <c r="Q4" s="128" t="s">
        <v>7</v>
      </c>
      <c r="R4" s="129"/>
      <c r="S4" s="130" t="s">
        <v>8</v>
      </c>
      <c r="T4" s="131"/>
      <c r="U4" s="132"/>
      <c r="V4" s="133" t="s">
        <v>9</v>
      </c>
      <c r="W4" s="135" t="s">
        <v>70</v>
      </c>
      <c r="X4" s="136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10</v>
      </c>
      <c r="DH4" s="124" t="s">
        <v>10</v>
      </c>
      <c r="DI4" s="142" t="s">
        <v>11</v>
      </c>
      <c r="DJ4" s="144" t="s">
        <v>40</v>
      </c>
    </row>
    <row r="5" spans="1:192" ht="53.25" customHeight="1" thickBot="1">
      <c r="A5" s="127"/>
      <c r="B5" s="140"/>
      <c r="C5" s="141"/>
      <c r="D5" s="145" t="s">
        <v>49</v>
      </c>
      <c r="E5" s="146"/>
      <c r="F5" s="145" t="s">
        <v>50</v>
      </c>
      <c r="G5" s="146"/>
      <c r="H5" s="145" t="s">
        <v>51</v>
      </c>
      <c r="I5" s="146"/>
      <c r="J5" s="127"/>
      <c r="K5" s="134"/>
      <c r="L5" s="127"/>
      <c r="M5" s="127"/>
      <c r="N5" s="79" t="s">
        <v>53</v>
      </c>
      <c r="O5" s="79" t="s">
        <v>42</v>
      </c>
      <c r="P5" s="127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4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2.25" customHeight="1" thickBot="1">
      <c r="A6" s="81" t="s">
        <v>18</v>
      </c>
      <c r="B6" s="62">
        <v>970</v>
      </c>
      <c r="C6" s="63">
        <v>68639</v>
      </c>
      <c r="D6" s="30">
        <v>237</v>
      </c>
      <c r="E6" s="30">
        <v>237</v>
      </c>
      <c r="F6" s="30">
        <v>220</v>
      </c>
      <c r="G6" s="30">
        <v>225</v>
      </c>
      <c r="H6" s="30">
        <v>248</v>
      </c>
      <c r="I6" s="30">
        <v>254</v>
      </c>
      <c r="J6" s="63">
        <v>72785</v>
      </c>
      <c r="K6" s="82">
        <v>93</v>
      </c>
      <c r="L6" s="31">
        <v>3.85</v>
      </c>
      <c r="M6" s="83" t="s">
        <v>73</v>
      </c>
      <c r="N6" s="32">
        <f>D6/B6*100</f>
        <v>24.432989690721648</v>
      </c>
      <c r="O6" s="64">
        <v>24.6</v>
      </c>
      <c r="P6" s="30">
        <f>H6</f>
        <v>248</v>
      </c>
      <c r="Q6" s="84">
        <v>55</v>
      </c>
      <c r="R6" s="85" t="s">
        <v>69</v>
      </c>
      <c r="S6" s="65">
        <v>75</v>
      </c>
      <c r="T6" s="66">
        <v>2</v>
      </c>
      <c r="U6" s="86">
        <v>346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7900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7.2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71143</v>
      </c>
      <c r="D8" s="93">
        <f t="shared" si="0"/>
        <v>237</v>
      </c>
      <c r="E8" s="33">
        <f t="shared" si="0"/>
        <v>255</v>
      </c>
      <c r="F8" s="33">
        <f>F6+F7</f>
        <v>220</v>
      </c>
      <c r="G8" s="33">
        <f t="shared" si="0"/>
        <v>240</v>
      </c>
      <c r="H8" s="33">
        <f t="shared" si="0"/>
        <v>248</v>
      </c>
      <c r="I8" s="33">
        <f t="shared" si="0"/>
        <v>269</v>
      </c>
      <c r="J8" s="91">
        <f t="shared" si="0"/>
        <v>74986</v>
      </c>
      <c r="K8" s="94">
        <f>F8/D8*100</f>
        <v>92.827004219409275</v>
      </c>
      <c r="L8" s="31">
        <v>3.7</v>
      </c>
      <c r="M8" s="95">
        <f>(M6+M7)/1</f>
        <v>3.38</v>
      </c>
      <c r="N8" s="96">
        <f>D8/B8*100</f>
        <v>24.432989690721648</v>
      </c>
      <c r="O8" s="96">
        <v>21.1</v>
      </c>
      <c r="P8" s="33">
        <f t="shared" ref="P8:U8" si="1">P6+P7</f>
        <v>248</v>
      </c>
      <c r="Q8" s="33">
        <f t="shared" si="1"/>
        <v>55</v>
      </c>
      <c r="R8" s="33">
        <f t="shared" si="1"/>
        <v>32</v>
      </c>
      <c r="S8" s="33">
        <f>S6+S7</f>
        <v>75</v>
      </c>
      <c r="T8" s="33">
        <f t="shared" si="1"/>
        <v>2</v>
      </c>
      <c r="U8" s="33">
        <f t="shared" si="1"/>
        <v>346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9800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200</v>
      </c>
      <c r="C9" s="98">
        <v>12261</v>
      </c>
      <c r="D9" s="65">
        <v>23</v>
      </c>
      <c r="E9" s="65">
        <v>43</v>
      </c>
      <c r="F9" s="65">
        <v>22</v>
      </c>
      <c r="G9" s="65">
        <v>29</v>
      </c>
      <c r="H9" s="65">
        <v>23</v>
      </c>
      <c r="I9" s="65">
        <v>34</v>
      </c>
      <c r="J9" s="63">
        <v>10860</v>
      </c>
      <c r="K9" s="94">
        <f>F9/D9*100</f>
        <v>95.652173913043484</v>
      </c>
      <c r="L9" s="31">
        <v>3.6</v>
      </c>
      <c r="M9" s="99">
        <v>3.3</v>
      </c>
      <c r="N9" s="96">
        <f>D9/B9*100</f>
        <v>11.5</v>
      </c>
      <c r="O9" s="64">
        <v>10.5</v>
      </c>
      <c r="P9" s="30">
        <f t="shared" ref="P9:P12" si="2">H9</f>
        <v>23</v>
      </c>
      <c r="Q9" s="84"/>
      <c r="R9" s="30"/>
      <c r="S9" s="71"/>
      <c r="T9" s="72"/>
      <c r="U9" s="100" t="s">
        <v>61</v>
      </c>
      <c r="V9" s="87"/>
      <c r="W9" s="71" t="s">
        <v>69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4100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3884</v>
      </c>
      <c r="D10" s="102">
        <v>14</v>
      </c>
      <c r="E10" s="102">
        <v>13</v>
      </c>
      <c r="F10" s="102">
        <v>13</v>
      </c>
      <c r="G10" s="102">
        <v>12</v>
      </c>
      <c r="H10" s="102">
        <v>14</v>
      </c>
      <c r="I10" s="65">
        <v>13</v>
      </c>
      <c r="J10" s="63">
        <v>3688</v>
      </c>
      <c r="K10" s="37">
        <f>F10/D10*100</f>
        <v>92.857142857142861</v>
      </c>
      <c r="L10" s="31">
        <v>3.8</v>
      </c>
      <c r="M10" s="73" t="s">
        <v>28</v>
      </c>
      <c r="N10" s="32">
        <f>D10/B10*100</f>
        <v>11.864406779661017</v>
      </c>
      <c r="O10" s="103">
        <v>11.8</v>
      </c>
      <c r="P10" s="30">
        <f>H10</f>
        <v>14</v>
      </c>
      <c r="Q10" s="104">
        <v>1</v>
      </c>
      <c r="R10" s="105"/>
      <c r="S10" s="24" t="s">
        <v>74</v>
      </c>
      <c r="T10" s="106"/>
      <c r="U10" s="107" t="s">
        <v>60</v>
      </c>
      <c r="V10" s="87"/>
      <c r="W10" s="24" t="s">
        <v>68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9" t="s">
        <v>23</v>
      </c>
      <c r="B11" s="98">
        <v>180</v>
      </c>
      <c r="C11" s="98">
        <v>7972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7750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17.222222222222221</v>
      </c>
      <c r="O11" s="64">
        <v>15.3</v>
      </c>
      <c r="P11" s="30">
        <f t="shared" si="2"/>
        <v>30</v>
      </c>
      <c r="Q11" s="110">
        <v>4</v>
      </c>
      <c r="R11" s="110"/>
      <c r="S11" s="24" t="s">
        <v>65</v>
      </c>
      <c r="T11" s="106"/>
      <c r="U11" s="106" t="s">
        <v>62</v>
      </c>
      <c r="V11" s="24"/>
      <c r="W11" s="24" t="s">
        <v>67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6600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3506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3313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/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4361</v>
      </c>
      <c r="D14" s="65">
        <v>15</v>
      </c>
      <c r="E14" s="65">
        <v>14</v>
      </c>
      <c r="F14" s="65">
        <v>14</v>
      </c>
      <c r="G14" s="65">
        <v>13</v>
      </c>
      <c r="H14" s="65">
        <v>14</v>
      </c>
      <c r="I14" s="65">
        <v>13</v>
      </c>
      <c r="J14" s="63">
        <v>3967</v>
      </c>
      <c r="K14" s="37">
        <f t="shared" si="4"/>
        <v>93.333333333333329</v>
      </c>
      <c r="L14" s="31">
        <f>H14*3.4/F14</f>
        <v>3.4</v>
      </c>
      <c r="M14" s="73" t="s">
        <v>26</v>
      </c>
      <c r="N14" s="32">
        <f>D14/B14*100</f>
        <v>8.1081081081081088</v>
      </c>
      <c r="O14" s="64">
        <v>7.4</v>
      </c>
      <c r="P14" s="30">
        <f>H14</f>
        <v>14</v>
      </c>
      <c r="Q14" s="30">
        <v>2</v>
      </c>
      <c r="R14" s="30"/>
      <c r="S14" s="71" t="s">
        <v>58</v>
      </c>
      <c r="T14" s="72"/>
      <c r="U14" s="72" t="s">
        <v>58</v>
      </c>
      <c r="V14" s="71"/>
      <c r="W14" s="71" t="s">
        <v>66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4</v>
      </c>
      <c r="F15" s="65">
        <v>0</v>
      </c>
      <c r="G15" s="65">
        <v>3</v>
      </c>
      <c r="H15" s="65">
        <v>0</v>
      </c>
      <c r="I15" s="65">
        <v>3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3.5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491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491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95</v>
      </c>
      <c r="C17" s="63">
        <v>1391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1035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6.3157894736842106</v>
      </c>
      <c r="O17" s="64">
        <v>4.8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1153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913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6.7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>
        <v>3</v>
      </c>
    </row>
    <row r="19" spans="1:192" ht="18" customHeight="1" thickBot="1">
      <c r="A19" s="70" t="s">
        <v>38</v>
      </c>
      <c r="B19" s="63">
        <v>40</v>
      </c>
      <c r="C19" s="63">
        <v>1003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784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10.3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1012</v>
      </c>
      <c r="C22" s="39">
        <f>C9+C10+C11+C12+C13+C14+C15+C16+C17+C18+C19+C20+C21</f>
        <v>36022</v>
      </c>
      <c r="D22" s="40">
        <f>D9+D10+D11+D12+D13+D14+D15+D16+D17+D18+D19+D20+D21</f>
        <v>115</v>
      </c>
      <c r="E22" s="40">
        <f>E9+E10+E11+E12+E13+E14+E15+E16+E17+E18+E19+E20+E21</f>
        <v>127</v>
      </c>
      <c r="F22" s="40">
        <f>F9+F10+F11+F12+F13+F14+F15+F16+F17+F18+F19+F20+F21</f>
        <v>104</v>
      </c>
      <c r="G22" s="40">
        <f>G21+G20+G19+G18+G17+G16+G15+G14+G13+G12+G11+G10+G9</f>
        <v>104</v>
      </c>
      <c r="H22" s="40">
        <f>H21+H20+H19+H18+H17+H16+H15+H14+H13+H12+H11+H10+H9</f>
        <v>109</v>
      </c>
      <c r="I22" s="40">
        <f>I21+I20+I19+I18+I17+I16+I15+I14+I13+I12+I11+I10+I9</f>
        <v>113</v>
      </c>
      <c r="J22" s="39">
        <f>J21+J20+J19+J18+J17+J16+J15+J14+J13+J12+J11+J10+J9</f>
        <v>32801</v>
      </c>
      <c r="K22" s="37">
        <f t="shared" si="4"/>
        <v>90.434782608695656</v>
      </c>
      <c r="L22" s="31">
        <f>H22*3.4/F22</f>
        <v>3.5634615384615382</v>
      </c>
      <c r="M22" s="41">
        <f>(M9+M10+M11+M12+M14+M15+M16+M17+M18+M19)/9</f>
        <v>3.1322222222222229</v>
      </c>
      <c r="N22" s="32">
        <f t="shared" si="6"/>
        <v>11.363636363636363</v>
      </c>
      <c r="O22" s="42">
        <v>9.6999999999999993</v>
      </c>
      <c r="P22" s="30">
        <f>P21+P20+P19+P18+P17+P16+P15+P14+P13+P12+P11+P10+P9</f>
        <v>109</v>
      </c>
      <c r="Q22" s="30">
        <f t="shared" ref="Q22:U22" si="8">Q21+Q20+Q19+Q18+Q17+Q16+Q15+Q14+Q13+Q12+Q11+Q10+Q9</f>
        <v>7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10700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53</v>
      </c>
      <c r="B23" s="52">
        <f>B22+B8</f>
        <v>1982</v>
      </c>
      <c r="C23" s="35">
        <f>C8+C22</f>
        <v>107165</v>
      </c>
      <c r="D23" s="33">
        <f t="shared" ref="D23:I23" si="9">D22+D8</f>
        <v>352</v>
      </c>
      <c r="E23" s="33">
        <f t="shared" si="9"/>
        <v>382</v>
      </c>
      <c r="F23" s="53">
        <f t="shared" si="9"/>
        <v>324</v>
      </c>
      <c r="G23" s="53">
        <f t="shared" si="9"/>
        <v>344</v>
      </c>
      <c r="H23" s="33">
        <f t="shared" si="9"/>
        <v>357</v>
      </c>
      <c r="I23" s="33">
        <f t="shared" si="9"/>
        <v>382</v>
      </c>
      <c r="J23" s="76">
        <f>J8+J22</f>
        <v>107787</v>
      </c>
      <c r="K23" s="77">
        <f t="shared" si="4"/>
        <v>92.045454545454547</v>
      </c>
      <c r="L23" s="31">
        <f>H23*3.4/F23</f>
        <v>3.746296296296296</v>
      </c>
      <c r="M23" s="54">
        <f>(M8+M22)/2</f>
        <v>3.2561111111111112</v>
      </c>
      <c r="N23" s="55">
        <f>D23/B23*100</f>
        <v>17.759838546922303</v>
      </c>
      <c r="O23" s="55">
        <v>15.2</v>
      </c>
      <c r="P23" s="56">
        <f>P22+P8</f>
        <v>357</v>
      </c>
      <c r="Q23" s="33">
        <f>Q22+Q8</f>
        <v>62</v>
      </c>
      <c r="R23" s="33">
        <f>R22+R8</f>
        <v>32</v>
      </c>
      <c r="S23" s="33">
        <f>S8+S22</f>
        <v>102</v>
      </c>
      <c r="T23" s="33">
        <f>T8+T22</f>
        <v>2</v>
      </c>
      <c r="U23" s="33">
        <f>U8+U22</f>
        <v>488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20500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20">
        <f>D23-E23</f>
        <v>-30</v>
      </c>
      <c r="E24" s="121"/>
      <c r="F24" s="120">
        <f>F23-G23</f>
        <v>-20</v>
      </c>
      <c r="G24" s="121"/>
      <c r="H24" s="122">
        <f>H23-I23</f>
        <v>-25</v>
      </c>
      <c r="I24" s="123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71</v>
      </c>
      <c r="S24" s="24" t="s">
        <v>72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20450</v>
      </c>
      <c r="DH24" s="27"/>
      <c r="DI24" s="27"/>
      <c r="DJ24" s="28">
        <v>24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2024-09-12T03:40:52Z</cp:lastPrinted>
  <dcterms:created xsi:type="dcterms:W3CDTF">2020-08-31T08:55:27Z</dcterms:created>
  <dcterms:modified xsi:type="dcterms:W3CDTF">2024-09-16T06:35:08Z</dcterms:modified>
</cp:coreProperties>
</file>