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11" i="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<sst xmlns="http://schemas.openxmlformats.org/spreadsheetml/2006/main" count="226" uniqueCount="76">
  <si>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</si>
  <si>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</si>
  <si>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</si>
  <si>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</si>
  <si>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</si>
  <si>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</si>
  <si>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</si>
  <si>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</si>
  <si>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</si>
  <si>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</si>
  <si>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</si>
  <si>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</si>
  <si>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</si>
  <si>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</si>
  <si>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</si>
  <si>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</si>
  <si>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</si>
  <si>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</si>
  <si>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</si>
  <si>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</si>
  <si>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</si>
  <si>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</si>
  <si>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</si>
  <si>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</si>
  <si>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</si>
  <si>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</si>
  <si>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</si>
  <si>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</si>
  <si>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</si>
  <si>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</si>
  <si>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</si>
  <si>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</si>
  <si>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</si>
  <si>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</si>
  <si>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</si>
  <si>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</si>
  <si>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</si>
  <si>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</si>
  <si>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</si>
  <si>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</si>
  <si>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</si>
  <si>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</si>
  <si>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</si>
  <si>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</si>
  <si>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</si>
  <si>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</si>
  <si>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</si>
  <si>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</si>
  <si>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</si>
  <si>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</si>
  <si>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</si>
  <si>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</si>
  <si>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</si>
  <si>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</si>
  <si>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</si>
  <si>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</si>
  <si>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</si>
  <si>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</si>
  <si>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</si>
  <si>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</si>
  <si>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</si>
  <si>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</si>
  <si>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</si>
  <si>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</si>
  <si>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</si>
  <si>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</si>
  <si>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</si>
  <si>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</si>
  <si>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</si>
  <si>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</si>
  <si>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</si>
  <si>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 xml:space="preserve">СВОДКА ПО НАДОЮ МОЛОКА ЗА  15.09.2024 года </t>
  </si>
  <si>
    <t>83</t>
  </si>
  <si>
    <t>89</t>
  </si>
  <si>
    <t>406</t>
  </si>
  <si>
    <t>3,45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</si>
</sst>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T14" sqref="T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69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118" t="s">
        <v>53</v>
      </c>
      <c r="O5" s="118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119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79" t="s">
        <v>18</v>
      </c>
      <c r="B6" s="62">
        <v>970</v>
      </c>
      <c r="C6" s="63">
        <v>69484</v>
      </c>
      <c r="D6" s="30">
        <v>230</v>
      </c>
      <c r="E6" s="30">
        <v>239</v>
      </c>
      <c r="F6" s="30">
        <v>210</v>
      </c>
      <c r="G6" s="30">
        <v>224</v>
      </c>
      <c r="H6" s="30">
        <v>222</v>
      </c>
      <c r="I6" s="30">
        <v>257</v>
      </c>
      <c r="J6" s="63">
        <v>73676</v>
      </c>
      <c r="K6" s="80">
        <v>94</v>
      </c>
      <c r="L6" s="31">
        <v>3.6</v>
      </c>
      <c r="M6" s="81" t="s">
        <v>75</v>
      </c>
      <c r="N6" s="32">
        <f>D6/B6*100</f>
        <v>23.711340206185564</v>
      </c>
      <c r="O6" s="64">
        <v>24.9</v>
      </c>
      <c r="P6" s="30">
        <f>H6</f>
        <v>222</v>
      </c>
      <c r="Q6" s="82">
        <v>55</v>
      </c>
      <c r="R6" s="83" t="s">
        <v>68</v>
      </c>
      <c r="S6" s="65">
        <v>75</v>
      </c>
      <c r="T6" s="66">
        <v>2</v>
      </c>
      <c r="U6" s="84">
        <v>346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8000</v>
      </c>
      <c r="DH6" s="67"/>
      <c r="DI6" s="68"/>
      <c r="DJ6" s="67"/>
    </row>
    <row r="7" spans="1:192" ht="1.5" customHeight="1" thickBot="1">
      <c r="A7" s="79" t="s">
        <v>20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57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21</v>
      </c>
      <c r="B8" s="89">
        <f t="shared" ref="B8:J8" si="0">B6+B7</f>
        <v>970</v>
      </c>
      <c r="C8" s="90">
        <f>C7+C6</f>
        <v>71988</v>
      </c>
      <c r="D8" s="91">
        <f t="shared" si="0"/>
        <v>230</v>
      </c>
      <c r="E8" s="33">
        <f t="shared" si="0"/>
        <v>257</v>
      </c>
      <c r="F8" s="33">
        <f>F6+F7</f>
        <v>210</v>
      </c>
      <c r="G8" s="33">
        <f t="shared" si="0"/>
        <v>239</v>
      </c>
      <c r="H8" s="33">
        <f t="shared" si="0"/>
        <v>222</v>
      </c>
      <c r="I8" s="33">
        <f t="shared" si="0"/>
        <v>272</v>
      </c>
      <c r="J8" s="89">
        <f t="shared" si="0"/>
        <v>75877</v>
      </c>
      <c r="K8" s="92">
        <f>F8/D8*100</f>
        <v>91.304347826086953</v>
      </c>
      <c r="L8" s="31">
        <v>3.7</v>
      </c>
      <c r="M8" s="93">
        <f>(M6+M7)/1</f>
        <v>3.45</v>
      </c>
      <c r="N8" s="94">
        <f>D8/B8*100</f>
        <v>23.711340206185564</v>
      </c>
      <c r="O8" s="94">
        <v>21.2</v>
      </c>
      <c r="P8" s="33">
        <f t="shared" ref="P8:U8" si="1">P6+P7</f>
        <v>222</v>
      </c>
      <c r="Q8" s="33">
        <f t="shared" si="1"/>
        <v>55</v>
      </c>
      <c r="R8" s="33">
        <f t="shared" si="1"/>
        <v>32</v>
      </c>
      <c r="S8" s="33">
        <f>S6+S7</f>
        <v>75</v>
      </c>
      <c r="T8" s="33">
        <f t="shared" si="1"/>
        <v>2</v>
      </c>
      <c r="U8" s="33">
        <f t="shared" si="1"/>
        <v>346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9900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6">
        <v>12353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10952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/>
      <c r="T9" s="72"/>
      <c r="U9" s="98" t="s">
        <v>61</v>
      </c>
      <c r="V9" s="85"/>
      <c r="W9" s="71" t="s">
        <v>68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99"/>
    </row>
    <row r="10" spans="1:192" ht="21.75" customHeight="1" thickBot="1">
      <c r="A10" s="70" t="s">
        <v>30</v>
      </c>
      <c r="B10" s="96">
        <v>118</v>
      </c>
      <c r="C10" s="96">
        <v>3940</v>
      </c>
      <c r="D10" s="100">
        <v>14</v>
      </c>
      <c r="E10" s="100">
        <v>13</v>
      </c>
      <c r="F10" s="100">
        <v>13</v>
      </c>
      <c r="G10" s="100">
        <v>12</v>
      </c>
      <c r="H10" s="100">
        <v>14</v>
      </c>
      <c r="I10" s="65">
        <v>13</v>
      </c>
      <c r="J10" s="63">
        <v>3744</v>
      </c>
      <c r="K10" s="37">
        <f>F10/D10*100</f>
        <v>92.857142857142861</v>
      </c>
      <c r="L10" s="31">
        <v>3.8</v>
      </c>
      <c r="M10" s="73" t="s">
        <v>28</v>
      </c>
      <c r="N10" s="32">
        <f>D10/B10*100</f>
        <v>11.864406779661017</v>
      </c>
      <c r="O10" s="101">
        <v>11.8</v>
      </c>
      <c r="P10" s="30">
        <f>H10</f>
        <v>14</v>
      </c>
      <c r="Q10" s="102">
        <v>1</v>
      </c>
      <c r="R10" s="103"/>
      <c r="S10" s="24" t="s">
        <v>70</v>
      </c>
      <c r="T10" s="104"/>
      <c r="U10" s="105" t="s">
        <v>60</v>
      </c>
      <c r="V10" s="85"/>
      <c r="W10" s="24" t="s">
        <v>67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23</v>
      </c>
      <c r="B11" s="96">
        <v>180</v>
      </c>
      <c r="C11" s="96">
        <v>8096</v>
      </c>
      <c r="D11" s="100">
        <v>31</v>
      </c>
      <c r="E11" s="100">
        <v>25</v>
      </c>
      <c r="F11" s="100">
        <v>27</v>
      </c>
      <c r="G11" s="100">
        <v>22</v>
      </c>
      <c r="H11" s="100">
        <v>30</v>
      </c>
      <c r="I11" s="65">
        <v>24</v>
      </c>
      <c r="J11" s="63">
        <v>7870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4</v>
      </c>
      <c r="R11" s="108"/>
      <c r="S11" s="24" t="s">
        <v>64</v>
      </c>
      <c r="T11" s="104"/>
      <c r="U11" s="104" t="s">
        <v>62</v>
      </c>
      <c r="V11" s="24"/>
      <c r="W11" s="24" t="s">
        <v>66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6600</v>
      </c>
      <c r="DH11" s="111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3558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3361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25</v>
      </c>
      <c r="B14" s="63">
        <v>185</v>
      </c>
      <c r="C14" s="63">
        <v>4421</v>
      </c>
      <c r="D14" s="65">
        <v>15</v>
      </c>
      <c r="E14" s="65">
        <v>14</v>
      </c>
      <c r="F14" s="65">
        <v>14</v>
      </c>
      <c r="G14" s="65">
        <v>13</v>
      </c>
      <c r="H14" s="65">
        <v>14</v>
      </c>
      <c r="I14" s="65">
        <v>13</v>
      </c>
      <c r="J14" s="63">
        <v>4023</v>
      </c>
      <c r="K14" s="37">
        <f t="shared" si="4"/>
        <v>93.333333333333329</v>
      </c>
      <c r="L14" s="31">
        <f>H14*3.4/F14</f>
        <v>3.4</v>
      </c>
      <c r="M14" s="73" t="s">
        <v>26</v>
      </c>
      <c r="N14" s="32">
        <f>D14/B14*100</f>
        <v>8.1081081081081088</v>
      </c>
      <c r="O14" s="64">
        <v>7.4</v>
      </c>
      <c r="P14" s="30">
        <f>H14</f>
        <v>14</v>
      </c>
      <c r="Q14" s="30">
        <v>2</v>
      </c>
      <c r="R14" s="30"/>
      <c r="S14" s="71" t="s">
        <v>58</v>
      </c>
      <c r="T14" s="72"/>
      <c r="U14" s="72" t="s">
        <v>58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4</v>
      </c>
      <c r="F15" s="65">
        <v>0</v>
      </c>
      <c r="G15" s="65">
        <v>3</v>
      </c>
      <c r="H15" s="65">
        <v>0</v>
      </c>
      <c r="I15" s="65">
        <v>3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3.5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45</v>
      </c>
      <c r="B16" s="62">
        <v>24</v>
      </c>
      <c r="C16" s="62">
        <v>503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503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6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27</v>
      </c>
      <c r="B17" s="63">
        <v>95</v>
      </c>
      <c r="C17" s="63">
        <v>1415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1055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39</v>
      </c>
      <c r="B18" s="63">
        <v>60</v>
      </c>
      <c r="C18" s="63">
        <v>1173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929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1023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800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36482</v>
      </c>
      <c r="D22" s="40">
        <f>D9+D10+D11+D12+D13+D14+D15+D16+D17+D18+D19+D20+D21</f>
        <v>115</v>
      </c>
      <c r="E22" s="40">
        <f>E9+E10+E11+E12+E13+E14+E15+E16+E17+E18+E19+E20+E21</f>
        <v>124</v>
      </c>
      <c r="F22" s="40">
        <f>F9+F10+F11+F12+F13+F14+F15+F16+F17+F18+F19+F20+F21</f>
        <v>104</v>
      </c>
      <c r="G22" s="40">
        <f>G21+G20+G19+G18+G17+G16+G15+G14+G13+G12+G11+G10+G9</f>
        <v>101</v>
      </c>
      <c r="H22" s="40">
        <f>H21+H20+H19+H18+H17+H16+H15+H14+H13+H12+H11+H10+H9</f>
        <v>109</v>
      </c>
      <c r="I22" s="40">
        <f>I21+I20+I19+I18+I17+I16+I15+I14+I13+I12+I11+I10+I9</f>
        <v>109</v>
      </c>
      <c r="J22" s="39">
        <f>J21+J20+J19+J18+J17+J16+J15+J14+J13+J12+J11+J10+J9</f>
        <v>33237</v>
      </c>
      <c r="K22" s="37">
        <f t="shared" si="4"/>
        <v>90.434782608695656</v>
      </c>
      <c r="L22" s="31">
        <f>H22*3.4/F22</f>
        <v>3.5634615384615382</v>
      </c>
      <c r="M22" s="41">
        <f>(M9+M10+M11+M12+M14+M15+M16+M17+M18+M19)/9</f>
        <v>3.1322222222222229</v>
      </c>
      <c r="N22" s="32">
        <f t="shared" si="6"/>
        <v>11.363636363636363</v>
      </c>
      <c r="O22" s="42">
        <v>9.5</v>
      </c>
      <c r="P22" s="30">
        <f>P21+P20+P19+P18+P17+P16+P15+P14+P13+P12+P11+P10+P9</f>
        <v>109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10700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108470</v>
      </c>
      <c r="D23" s="33">
        <f t="shared" ref="D23:I23" si="9">D22+D8</f>
        <v>345</v>
      </c>
      <c r="E23" s="33">
        <f t="shared" si="9"/>
        <v>381</v>
      </c>
      <c r="F23" s="53">
        <f t="shared" si="9"/>
        <v>314</v>
      </c>
      <c r="G23" s="53">
        <f t="shared" si="9"/>
        <v>340</v>
      </c>
      <c r="H23" s="33">
        <f t="shared" si="9"/>
        <v>331</v>
      </c>
      <c r="I23" s="33">
        <f t="shared" si="9"/>
        <v>381</v>
      </c>
      <c r="J23" s="75">
        <f>J8+J22</f>
        <v>109114</v>
      </c>
      <c r="K23" s="76">
        <f t="shared" si="4"/>
        <v>91.014492753623188</v>
      </c>
      <c r="L23" s="31">
        <f>H23*3.4/F23</f>
        <v>3.5840764331210186</v>
      </c>
      <c r="M23" s="54">
        <f>(M8+M22)/2</f>
        <v>3.2911111111111113</v>
      </c>
      <c r="N23" s="55">
        <f>D23/B23*100</f>
        <v>17.406659939455096</v>
      </c>
      <c r="O23" s="55">
        <v>15.1</v>
      </c>
      <c r="P23" s="56">
        <f>P22+P8</f>
        <v>331</v>
      </c>
      <c r="Q23" s="33">
        <f>Q22+Q8</f>
        <v>62</v>
      </c>
      <c r="R23" s="33">
        <f>R22+R8</f>
        <v>32</v>
      </c>
      <c r="S23" s="33">
        <f>S8+S22</f>
        <v>102</v>
      </c>
      <c r="T23" s="33">
        <f>T8+T22</f>
        <v>2</v>
      </c>
      <c r="U23" s="33">
        <f>U8+U22</f>
        <v>488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20600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-36</v>
      </c>
      <c r="E24" s="140"/>
      <c r="F24" s="139">
        <f>F23-G23</f>
        <v>-26</v>
      </c>
      <c r="G24" s="140"/>
      <c r="H24" s="141">
        <f>H23-I23</f>
        <v>-50</v>
      </c>
      <c r="I24" s="142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66</v>
      </c>
      <c r="S24" s="24" t="s">
        <v>73</v>
      </c>
      <c r="T24" s="24" t="s">
        <v>59</v>
      </c>
      <c r="U24" s="24" t="s">
        <v>74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20550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2024-09-16T03:14:54Z</cp:lastPrinted>
  <dcterms:created xsi:type="dcterms:W3CDTF">2020-08-31T08:55:27Z</dcterms:created>
  <dcterms:modified xsi:type="dcterms:W3CDTF">2024-09-16T06:34:13Z</dcterms:modified>
</cp:coreProperties>
</file>