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<sst xmlns="http://schemas.openxmlformats.org/spreadsheetml/2006/main" count="226" uniqueCount="79">
  <si>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</si>
  <si>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</si>
  <si>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</si>
  <si>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</si>
  <si>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</si>
  <si>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</si>
  <si>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</si>
  <si>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</si>
  <si>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</si>
  <si>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</si>
  <si>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</si>
  <si>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</si>
  <si>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</si>
  <si>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</si>
  <si>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</si>
  <si>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</si>
  <si>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</si>
  <si>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</si>
  <si>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</si>
  <si>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</si>
  <si>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</si>
  <si>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</si>
  <si>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</si>
  <si>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</si>
  <si>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</si>
  <si>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</si>
  <si>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</si>
  <si>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</si>
  <si>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</si>
  <si>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</si>
  <si>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</si>
  <si>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</si>
  <si>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</si>
  <si>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</si>
  <si>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</si>
  <si>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</si>
  <si>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</si>
  <si>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</si>
  <si>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</si>
  <si>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</si>
  <si>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</si>
  <si>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</si>
  <si>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</si>
  <si>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</si>
  <si>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</si>
  <si>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</si>
  <si>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</si>
  <si>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</si>
  <si>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</si>
  <si>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</si>
  <si>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</si>
  <si>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</si>
  <si>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</si>
  <si>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</si>
  <si>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</si>
  <si>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</si>
  <si>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</si>
  <si>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</si>
  <si>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</si>
  <si>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</si>
  <si>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</si>
  <si>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</si>
  <si>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</si>
  <si>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</si>
  <si>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</si>
  <si>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</si>
  <si>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</si>
  <si>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</si>
  <si>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</si>
  <si>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</si>
  <si>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</si>
  <si>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</si>
  <si>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135</t>
  </si>
  <si>
    <t>44</t>
  </si>
  <si>
    <t>120</t>
  </si>
  <si>
    <t>40</t>
  </si>
  <si>
    <t xml:space="preserve">СВОДКА ПО НАДОЮ МОЛОКА ЗА  23.09.2024 года </t>
  </si>
  <si>
    <t>20</t>
  </si>
  <si>
    <t>3,41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</si>
</sst>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23" sqref="U23:U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18</v>
      </c>
      <c r="B6" s="62">
        <v>970</v>
      </c>
      <c r="C6" s="63">
        <v>71133</v>
      </c>
      <c r="D6" s="30">
        <v>220</v>
      </c>
      <c r="E6" s="30">
        <v>239</v>
      </c>
      <c r="F6" s="30">
        <v>202</v>
      </c>
      <c r="G6" s="30">
        <v>187</v>
      </c>
      <c r="H6" s="30">
        <v>215</v>
      </c>
      <c r="I6" s="30">
        <v>249</v>
      </c>
      <c r="J6" s="63">
        <v>75393</v>
      </c>
      <c r="K6" s="80">
        <v>92</v>
      </c>
      <c r="L6" s="31">
        <v>3.65</v>
      </c>
      <c r="M6" s="81" t="s">
        <v>78</v>
      </c>
      <c r="N6" s="32">
        <f>D6/B6*100</f>
        <v>22.680412371134022</v>
      </c>
      <c r="O6" s="64">
        <v>24.9</v>
      </c>
      <c r="P6" s="30">
        <f>H6</f>
        <v>215</v>
      </c>
      <c r="Q6" s="82">
        <v>83</v>
      </c>
      <c r="R6" s="83" t="s">
        <v>75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8100</v>
      </c>
      <c r="DH6" s="67"/>
      <c r="DI6" s="68"/>
      <c r="DJ6" s="67"/>
    </row>
    <row r="7" spans="1:192" ht="1.5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73637</v>
      </c>
      <c r="D8" s="91">
        <f t="shared" si="0"/>
        <v>220</v>
      </c>
      <c r="E8" s="33">
        <f t="shared" si="0"/>
        <v>257</v>
      </c>
      <c r="F8" s="33">
        <f>F6+F7</f>
        <v>202</v>
      </c>
      <c r="G8" s="33">
        <f t="shared" si="0"/>
        <v>202</v>
      </c>
      <c r="H8" s="33">
        <f t="shared" si="0"/>
        <v>215</v>
      </c>
      <c r="I8" s="33">
        <f t="shared" si="0"/>
        <v>264</v>
      </c>
      <c r="J8" s="89">
        <f t="shared" si="0"/>
        <v>77594</v>
      </c>
      <c r="K8" s="92">
        <f>F8/D8*100</f>
        <v>91.818181818181827</v>
      </c>
      <c r="L8" s="31">
        <v>3.7</v>
      </c>
      <c r="M8" s="93">
        <f>(M6+M7)/1</f>
        <v>3.41</v>
      </c>
      <c r="N8" s="94">
        <f>D8/B8*100</f>
        <v>22.680412371134022</v>
      </c>
      <c r="O8" s="94">
        <v>21.2</v>
      </c>
      <c r="P8" s="33">
        <f t="shared" ref="P8:U8" si="1">P6+P7</f>
        <v>215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10000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12537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11136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4048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3852</v>
      </c>
      <c r="K10" s="37">
        <f>F10/D10*100</f>
        <v>92.307692307692307</v>
      </c>
      <c r="L10" s="31">
        <v>3.8</v>
      </c>
      <c r="M10" s="73" t="s">
        <v>28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2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8344</v>
      </c>
      <c r="D11" s="100">
        <v>31</v>
      </c>
      <c r="E11" s="100">
        <v>26</v>
      </c>
      <c r="F11" s="100">
        <v>27</v>
      </c>
      <c r="G11" s="100">
        <v>23</v>
      </c>
      <c r="H11" s="100">
        <v>30</v>
      </c>
      <c r="I11" s="65">
        <v>26</v>
      </c>
      <c r="J11" s="63">
        <v>8050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3662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3457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4537</v>
      </c>
      <c r="D14" s="65">
        <v>14</v>
      </c>
      <c r="E14" s="65">
        <v>14</v>
      </c>
      <c r="F14" s="65">
        <v>13</v>
      </c>
      <c r="G14" s="65">
        <v>13</v>
      </c>
      <c r="H14" s="65">
        <v>13</v>
      </c>
      <c r="I14" s="65">
        <v>13</v>
      </c>
      <c r="J14" s="63">
        <v>4131</v>
      </c>
      <c r="K14" s="37">
        <f t="shared" si="4"/>
        <v>92.857142857142861</v>
      </c>
      <c r="L14" s="31">
        <f>H14*3.4/F14</f>
        <v>3.3999999999999995</v>
      </c>
      <c r="M14" s="73" t="s">
        <v>26</v>
      </c>
      <c r="N14" s="32">
        <f>D14/B14*100</f>
        <v>7.5675675675675684</v>
      </c>
      <c r="O14" s="64">
        <v>7.4</v>
      </c>
      <c r="P14" s="30">
        <f>H14</f>
        <v>13</v>
      </c>
      <c r="Q14" s="30">
        <v>2</v>
      </c>
      <c r="R14" s="30"/>
      <c r="S14" s="71" t="s">
        <v>77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523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523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1463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1095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1213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961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1063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832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37390</v>
      </c>
      <c r="D22" s="40">
        <f>D9+D10+D11+D12+D13+D14+D15+D16+D17+D18+D19+D20+D21</f>
        <v>112</v>
      </c>
      <c r="E22" s="40">
        <f>E9+E10+E11+E12+E13+E14+E15+E16+E17+E18+E19+E20+E21</f>
        <v>122</v>
      </c>
      <c r="F22" s="40">
        <f>F9+F10+F11+F12+F13+F14+F15+F16+F17+F18+F19+F20+F21</f>
        <v>101</v>
      </c>
      <c r="G22" s="40">
        <f>G21+G20+G19+G18+G17+G16+G15+G14+G13+G12+G11+G10+G9</f>
        <v>99</v>
      </c>
      <c r="H22" s="40">
        <f>H21+H20+H19+H18+H17+H16+H15+H14+H13+H12+H11+H10+H9</f>
        <v>106</v>
      </c>
      <c r="I22" s="40">
        <f>I21+I20+I19+I18+I17+I16+I15+I14+I13+I12+I11+I10+I9</f>
        <v>108</v>
      </c>
      <c r="J22" s="39">
        <f>J21+J20+J19+J18+J17+J16+J15+J14+J13+J12+J11+J10+J9</f>
        <v>34037</v>
      </c>
      <c r="K22" s="37">
        <f t="shared" si="4"/>
        <v>90.178571428571431</v>
      </c>
      <c r="L22" s="31">
        <f>H22*3.4/F22</f>
        <v>3.5683168316831679</v>
      </c>
      <c r="M22" s="41">
        <f>(M9+M10+M11+M12+M14+M15+M16+M17+M18+M19)/9</f>
        <v>3.1322222222222229</v>
      </c>
      <c r="N22" s="32">
        <f t="shared" si="6"/>
        <v>11.067193675889328</v>
      </c>
      <c r="O22" s="42">
        <v>9.3000000000000007</v>
      </c>
      <c r="P22" s="30">
        <f>P21+P20+P19+P18+P17+P16+P15+P14+P13+P12+P11+P10+P9</f>
        <v>106</v>
      </c>
      <c r="Q22" s="30">
        <f t="shared" ref="Q22:U22" si="8">Q21+Q20+Q19+Q18+Q17+Q16+Q15+Q14+Q13+Q12+Q11+Q10+Q9</f>
        <v>8</v>
      </c>
      <c r="R22" s="30">
        <f t="shared" si="8"/>
        <v>0</v>
      </c>
      <c r="S22" s="30">
        <f t="shared" si="8"/>
        <v>31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10800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111027</v>
      </c>
      <c r="D23" s="33">
        <f t="shared" ref="D23:I23" si="9">D22+D8</f>
        <v>332</v>
      </c>
      <c r="E23" s="33">
        <f t="shared" si="9"/>
        <v>379</v>
      </c>
      <c r="F23" s="53">
        <f t="shared" si="9"/>
        <v>303</v>
      </c>
      <c r="G23" s="53">
        <f t="shared" si="9"/>
        <v>301</v>
      </c>
      <c r="H23" s="33">
        <f t="shared" si="9"/>
        <v>321</v>
      </c>
      <c r="I23" s="33">
        <f t="shared" si="9"/>
        <v>372</v>
      </c>
      <c r="J23" s="75">
        <f>J8+J22</f>
        <v>111631</v>
      </c>
      <c r="K23" s="76">
        <f t="shared" si="4"/>
        <v>91.265060240963862</v>
      </c>
      <c r="L23" s="31">
        <f>H23*3.4/F23</f>
        <v>3.6019801980198016</v>
      </c>
      <c r="M23" s="54">
        <f>(M8+M22)/2</f>
        <v>3.2711111111111117</v>
      </c>
      <c r="N23" s="55">
        <f>D23/B23*100</f>
        <v>16.750756811301713</v>
      </c>
      <c r="O23" s="55">
        <v>15</v>
      </c>
      <c r="P23" s="56">
        <f>P22+P8</f>
        <v>321</v>
      </c>
      <c r="Q23" s="33">
        <f>Q22+Q8</f>
        <v>91</v>
      </c>
      <c r="R23" s="33">
        <f>R22+R8</f>
        <v>40</v>
      </c>
      <c r="S23" s="33">
        <f>S8+S22</f>
        <v>175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20800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-47</v>
      </c>
      <c r="E24" s="140"/>
      <c r="F24" s="139">
        <f>F23-G23</f>
        <v>2</v>
      </c>
      <c r="G24" s="140"/>
      <c r="H24" s="141">
        <f>H23-I23</f>
        <v>-51</v>
      </c>
      <c r="I24" s="142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64</v>
      </c>
      <c r="U24" s="24" t="s">
        <v>71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20650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2024-09-24T03:47:06Z</cp:lastPrinted>
  <dcterms:created xsi:type="dcterms:W3CDTF">2020-08-31T08:55:27Z</dcterms:created>
  <dcterms:modified xsi:type="dcterms:W3CDTF">2024-09-24T03:47:09Z</dcterms:modified>
</cp:coreProperties>
</file>