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<sst xmlns="http://schemas.openxmlformats.org/spreadsheetml/2006/main" count="228" uniqueCount="81">
  <si>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</si>
  <si>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</si>
  <si>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</si>
  <si>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</si>
  <si>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</si>
  <si>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</si>
  <si>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</si>
  <si>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</si>
  <si>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</si>
  <si>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</si>
  <si>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</si>
  <si>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</si>
  <si>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</si>
  <si>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</si>
  <si>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</si>
  <si>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</si>
  <si>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</si>
  <si>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</si>
  <si>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</si>
  <si>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</si>
  <si>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</si>
  <si>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</si>
  <si>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</si>
  <si>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</si>
  <si>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</si>
  <si>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</si>
  <si>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</si>
  <si>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</si>
  <si>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</si>
  <si>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</si>
  <si>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</si>
  <si>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</si>
  <si>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</si>
  <si>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</si>
  <si>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</si>
  <si>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</si>
  <si>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</si>
  <si>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</si>
  <si>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</si>
  <si>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</si>
  <si>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</si>
  <si>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</si>
  <si>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</si>
  <si>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</si>
  <si>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</si>
  <si>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</si>
  <si>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</si>
  <si>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</si>
  <si>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</si>
  <si>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</si>
  <si>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</si>
  <si>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</si>
  <si>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</si>
  <si>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</si>
  <si>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</si>
  <si>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</si>
  <si>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</si>
  <si>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</si>
  <si>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</si>
  <si>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</si>
  <si>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</si>
  <si>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</si>
  <si>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</si>
  <si>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</si>
  <si>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</si>
  <si>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</si>
  <si>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</si>
  <si>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</si>
  <si>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</si>
  <si>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</si>
  <si>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</si>
  <si>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40</t>
  </si>
  <si>
    <t>20</t>
  </si>
  <si>
    <t>12</t>
  </si>
  <si>
    <t>10</t>
  </si>
  <si>
    <t>45</t>
  </si>
  <si>
    <t>153</t>
  </si>
  <si>
    <t>130</t>
  </si>
  <si>
    <t>2-2</t>
  </si>
  <si>
    <t xml:space="preserve">СВОДКА ПО НАДОЮ МОЛОКА ЗА  29.09.2024 года </t>
  </si>
  <si>
    <t>3,55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</si>
</sst>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22" sqref="L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47</v>
      </c>
      <c r="D4" s="127" t="s">
        <v>2</v>
      </c>
      <c r="E4" s="128"/>
      <c r="F4" s="128"/>
      <c r="G4" s="128"/>
      <c r="H4" s="128"/>
      <c r="I4" s="129"/>
      <c r="J4" s="122" t="s">
        <v>51</v>
      </c>
      <c r="K4" s="130" t="s">
        <v>3</v>
      </c>
      <c r="L4" s="122" t="s">
        <v>4</v>
      </c>
      <c r="M4" s="122" t="s">
        <v>5</v>
      </c>
      <c r="N4" s="137" t="s">
        <v>21</v>
      </c>
      <c r="O4" s="138"/>
      <c r="P4" s="122" t="s">
        <v>35</v>
      </c>
      <c r="Q4" s="145" t="s">
        <v>6</v>
      </c>
      <c r="R4" s="146"/>
      <c r="S4" s="127" t="s">
        <v>7</v>
      </c>
      <c r="T4" s="128"/>
      <c r="U4" s="129"/>
      <c r="V4" s="130" t="s">
        <v>8</v>
      </c>
      <c r="W4" s="147" t="s">
        <v>68</v>
      </c>
      <c r="X4" s="148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9</v>
      </c>
      <c r="DH4" s="143" t="s">
        <v>9</v>
      </c>
      <c r="DI4" s="132" t="s">
        <v>10</v>
      </c>
      <c r="DJ4" s="134" t="s">
        <v>39</v>
      </c>
    </row>
    <row r="5" spans="1:192" ht="53.25" customHeight="1" thickBot="1">
      <c r="A5" s="123"/>
      <c r="B5" s="125"/>
      <c r="C5" s="126"/>
      <c r="D5" s="135" t="s">
        <v>48</v>
      </c>
      <c r="E5" s="136"/>
      <c r="F5" s="135" t="s">
        <v>49</v>
      </c>
      <c r="G5" s="136"/>
      <c r="H5" s="135" t="s">
        <v>50</v>
      </c>
      <c r="I5" s="136"/>
      <c r="J5" s="123"/>
      <c r="K5" s="131"/>
      <c r="L5" s="123"/>
      <c r="M5" s="123"/>
      <c r="N5" s="118" t="s">
        <v>52</v>
      </c>
      <c r="O5" s="118" t="s">
        <v>41</v>
      </c>
      <c r="P5" s="123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46</v>
      </c>
      <c r="V5" s="131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17</v>
      </c>
      <c r="B6" s="62">
        <v>970</v>
      </c>
      <c r="C6" s="63">
        <v>72336</v>
      </c>
      <c r="D6" s="30">
        <v>219</v>
      </c>
      <c r="E6" s="30">
        <v>239</v>
      </c>
      <c r="F6" s="30">
        <v>192</v>
      </c>
      <c r="G6" s="30">
        <v>221</v>
      </c>
      <c r="H6" s="30">
        <v>212</v>
      </c>
      <c r="I6" s="30">
        <v>248</v>
      </c>
      <c r="J6" s="63">
        <v>76452</v>
      </c>
      <c r="K6" s="80">
        <v>93</v>
      </c>
      <c r="L6" s="31">
        <v>3.9</v>
      </c>
      <c r="M6" s="81" t="s">
        <v>80</v>
      </c>
      <c r="N6" s="32">
        <f>D6/B6*100</f>
        <v>22.577319587628867</v>
      </c>
      <c r="O6" s="64">
        <v>24.9</v>
      </c>
      <c r="P6" s="30">
        <f>H6</f>
        <v>212</v>
      </c>
      <c r="Q6" s="82">
        <v>83</v>
      </c>
      <c r="R6" s="83" t="s">
        <v>71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8200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56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74840</v>
      </c>
      <c r="D8" s="91">
        <f t="shared" si="0"/>
        <v>219</v>
      </c>
      <c r="E8" s="33">
        <f t="shared" si="0"/>
        <v>255</v>
      </c>
      <c r="F8" s="33">
        <f>F6+F7</f>
        <v>192</v>
      </c>
      <c r="G8" s="33">
        <f t="shared" si="0"/>
        <v>234</v>
      </c>
      <c r="H8" s="33">
        <f t="shared" si="0"/>
        <v>212</v>
      </c>
      <c r="I8" s="33">
        <f t="shared" si="0"/>
        <v>262</v>
      </c>
      <c r="J8" s="89">
        <f t="shared" si="0"/>
        <v>78653</v>
      </c>
      <c r="K8" s="92">
        <f>F8/D8*100</f>
        <v>87.671232876712324</v>
      </c>
      <c r="L8" s="31">
        <v>3.7</v>
      </c>
      <c r="M8" s="93">
        <f>(M6+M7)/1</f>
        <v>3.55</v>
      </c>
      <c r="N8" s="94">
        <f>D8/B8*100</f>
        <v>22.577319587628867</v>
      </c>
      <c r="O8" s="94">
        <v>21.1</v>
      </c>
      <c r="P8" s="33">
        <f t="shared" ref="P8:U8" si="1">P6+P7</f>
        <v>212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10100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12726</v>
      </c>
      <c r="D9" s="65">
        <v>23</v>
      </c>
      <c r="E9" s="65">
        <v>38</v>
      </c>
      <c r="F9" s="65">
        <v>22</v>
      </c>
      <c r="G9" s="65">
        <v>24</v>
      </c>
      <c r="H9" s="65">
        <v>23</v>
      </c>
      <c r="I9" s="65">
        <v>29</v>
      </c>
      <c r="J9" s="63">
        <v>11274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9.3000000000000007</v>
      </c>
      <c r="P9" s="30">
        <f t="shared" ref="P9:P12" si="2">H9</f>
        <v>23</v>
      </c>
      <c r="Q9" s="82">
        <v>3</v>
      </c>
      <c r="R9" s="30"/>
      <c r="S9" s="71" t="s">
        <v>74</v>
      </c>
      <c r="T9" s="72"/>
      <c r="U9" s="98" t="s">
        <v>60</v>
      </c>
      <c r="V9" s="85"/>
      <c r="W9" s="71" t="s">
        <v>67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4087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3930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2</v>
      </c>
      <c r="R10" s="103"/>
      <c r="S10" s="24" t="s">
        <v>69</v>
      </c>
      <c r="T10" s="104"/>
      <c r="U10" s="105" t="s">
        <v>59</v>
      </c>
      <c r="V10" s="85"/>
      <c r="W10" s="24" t="s">
        <v>66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22</v>
      </c>
      <c r="B11" s="96">
        <v>180</v>
      </c>
      <c r="C11" s="96">
        <v>8524</v>
      </c>
      <c r="D11" s="100">
        <v>29</v>
      </c>
      <c r="E11" s="100">
        <v>27</v>
      </c>
      <c r="F11" s="100">
        <v>25</v>
      </c>
      <c r="G11" s="100">
        <v>24</v>
      </c>
      <c r="H11" s="100">
        <v>28</v>
      </c>
      <c r="I11" s="65">
        <v>27</v>
      </c>
      <c r="J11" s="63">
        <v>8224</v>
      </c>
      <c r="K11" s="37">
        <f>F11/D11*100</f>
        <v>86.206896551724128</v>
      </c>
      <c r="L11" s="31">
        <f t="shared" ref="L11:L19" si="3">H11*3.4/F11</f>
        <v>3.8080000000000003</v>
      </c>
      <c r="M11" s="73" t="s">
        <v>43</v>
      </c>
      <c r="N11" s="32">
        <f>D11/B11*100</f>
        <v>16.111111111111111</v>
      </c>
      <c r="O11" s="64">
        <v>17.2</v>
      </c>
      <c r="P11" s="30">
        <f t="shared" si="2"/>
        <v>28</v>
      </c>
      <c r="Q11" s="108">
        <v>10</v>
      </c>
      <c r="R11" s="108"/>
      <c r="S11" s="24" t="s">
        <v>73</v>
      </c>
      <c r="T11" s="104"/>
      <c r="U11" s="104" t="s">
        <v>61</v>
      </c>
      <c r="V11" s="24"/>
      <c r="W11" s="24" t="s">
        <v>65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>
        <v>4</v>
      </c>
    </row>
    <row r="12" spans="1:192" ht="23.25" customHeight="1" thickBot="1">
      <c r="A12" s="70" t="s">
        <v>23</v>
      </c>
      <c r="B12" s="63">
        <v>110</v>
      </c>
      <c r="C12" s="63">
        <v>3740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3529</v>
      </c>
      <c r="K12" s="37">
        <f t="shared" ref="K12:K23" si="4">F12/D12*100</f>
        <v>92.307692307692307</v>
      </c>
      <c r="L12" s="31">
        <f t="shared" si="3"/>
        <v>3.4</v>
      </c>
      <c r="M12" s="73" t="s">
        <v>18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58</v>
      </c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4613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4201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5</v>
      </c>
      <c r="R14" s="30"/>
      <c r="S14" s="71" t="s">
        <v>72</v>
      </c>
      <c r="T14" s="72"/>
      <c r="U14" s="72" t="s">
        <v>57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.25" customHeight="1" thickBot="1">
      <c r="A15" s="70" t="s">
        <v>55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56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535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535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1499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1125</v>
      </c>
      <c r="K17" s="37">
        <f t="shared" si="4"/>
        <v>83.333333333333343</v>
      </c>
      <c r="L17" s="31">
        <f t="shared" si="3"/>
        <v>3.4</v>
      </c>
      <c r="M17" s="73" t="s">
        <v>18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56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1243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985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37</v>
      </c>
      <c r="B19" s="63">
        <v>40</v>
      </c>
      <c r="C19" s="63">
        <v>1093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856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54</v>
      </c>
      <c r="B22" s="39">
        <f>B9+B10+B11+B12+B13+B14+B15+B16+B17+B18+B19+B20+B21</f>
        <v>1012</v>
      </c>
      <c r="C22" s="39">
        <f>C9+C10+C11+C12+C13+C14+C15+C16+C17+C18+C19+C20+C21</f>
        <v>38060</v>
      </c>
      <c r="D22" s="40">
        <f>D9+D10+D11+D12+D13+D14+D15+D16+D17+D18+D19+D20+D21</f>
        <v>108</v>
      </c>
      <c r="E22" s="40">
        <f>E9+E10+E11+E12+E13+E14+E15+E16+E17+E18+E19+E20+E21</f>
        <v>119</v>
      </c>
      <c r="F22" s="40">
        <f>F9+F10+F11+F12+F13+F14+F15+F16+F17+F18+F19+F20+F21</f>
        <v>97</v>
      </c>
      <c r="G22" s="40">
        <f>G21+G20+G19+G18+G17+G16+G15+G14+G13+G12+G11+G10+G9</f>
        <v>96</v>
      </c>
      <c r="H22" s="40">
        <f>H21+H20+H19+H18+H17+H16+H15+H14+H13+H12+H11+H10+H9</f>
        <v>102</v>
      </c>
      <c r="I22" s="40">
        <f>I21+I20+I19+I18+I17+I16+I15+I14+I13+I12+I11+I10+I9</f>
        <v>105</v>
      </c>
      <c r="J22" s="39">
        <f>J21+J20+J19+J18+J17+J16+J15+J14+J13+J12+J11+J10+J9</f>
        <v>34659</v>
      </c>
      <c r="K22" s="37">
        <f t="shared" si="4"/>
        <v>89.81481481481481</v>
      </c>
      <c r="L22" s="31">
        <f>H22*3.4/F22</f>
        <v>3.5752577319587631</v>
      </c>
      <c r="M22" s="41">
        <f>(M9+M10+M11+M12+M14+M15+M16+M17+M18+M19)/9</f>
        <v>3.1322222222222229</v>
      </c>
      <c r="N22" s="32">
        <f t="shared" si="6"/>
        <v>10.671936758893279</v>
      </c>
      <c r="O22" s="42">
        <v>9.1</v>
      </c>
      <c r="P22" s="30">
        <f>P21+P20+P19+P18+P17+P16+P15+P14+P13+P12+P11+P10+P9</f>
        <v>102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48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52</v>
      </c>
      <c r="B23" s="52">
        <f>B22+B8</f>
        <v>1982</v>
      </c>
      <c r="C23" s="35">
        <f>C8+C22</f>
        <v>112900</v>
      </c>
      <c r="D23" s="33">
        <f t="shared" ref="D23:I23" si="9">D22+D8</f>
        <v>327</v>
      </c>
      <c r="E23" s="33">
        <f t="shared" si="9"/>
        <v>374</v>
      </c>
      <c r="F23" s="53">
        <f t="shared" si="9"/>
        <v>289</v>
      </c>
      <c r="G23" s="53">
        <f t="shared" si="9"/>
        <v>330</v>
      </c>
      <c r="H23" s="33">
        <f t="shared" si="9"/>
        <v>314</v>
      </c>
      <c r="I23" s="33">
        <f t="shared" si="9"/>
        <v>367</v>
      </c>
      <c r="J23" s="75">
        <f>J8+J22</f>
        <v>113312</v>
      </c>
      <c r="K23" s="76">
        <f t="shared" si="4"/>
        <v>88.379204892966357</v>
      </c>
      <c r="L23" s="31">
        <f>H23*3.4/F23</f>
        <v>3.6941176470588233</v>
      </c>
      <c r="M23" s="54">
        <f>(M8+M22)/2</f>
        <v>3.3411111111111111</v>
      </c>
      <c r="N23" s="55">
        <f>D23/B23*100</f>
        <v>16.498486377396567</v>
      </c>
      <c r="O23" s="55">
        <v>14.8</v>
      </c>
      <c r="P23" s="56">
        <f>P22+P8</f>
        <v>314</v>
      </c>
      <c r="Q23" s="33">
        <f>Q22+Q8</f>
        <v>103</v>
      </c>
      <c r="R23" s="33">
        <f>R22+R8</f>
        <v>40</v>
      </c>
      <c r="S23" s="33">
        <f>S8+S22</f>
        <v>192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21100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53</v>
      </c>
      <c r="C24" s="21"/>
      <c r="D24" s="139">
        <f>D23-E23</f>
        <v>-47</v>
      </c>
      <c r="E24" s="140"/>
      <c r="F24" s="139">
        <f>F23-G23</f>
        <v>-41</v>
      </c>
      <c r="G24" s="140"/>
      <c r="H24" s="141">
        <f>H23-I23</f>
        <v>-53</v>
      </c>
      <c r="I24" s="142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75</v>
      </c>
      <c r="S24" s="24" t="s">
        <v>77</v>
      </c>
      <c r="T24" s="24" t="s">
        <v>63</v>
      </c>
      <c r="U24" s="24" t="s">
        <v>70</v>
      </c>
      <c r="V24" s="24" t="s">
        <v>78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21750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2024-10-01T03:24:33Z</cp:lastPrinted>
  <dcterms:created xsi:type="dcterms:W3CDTF">2020-08-31T08:55:27Z</dcterms:created>
  <dcterms:modified xsi:type="dcterms:W3CDTF">2024-10-01T03:25:59Z</dcterms:modified>
</cp:coreProperties>
</file>