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D24" i="1"/>
  <c r="N11"/>
  <c r="L14"/>
  <c r="L12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<sst xmlns="http://schemas.openxmlformats.org/spreadsheetml/2006/main" count="218" uniqueCount="71">
  <si>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</si>
  <si>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</si>
  <si>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</si>
  <si>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</si>
  <si>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</si>
  <si>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</si>
  <si>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</si>
  <si>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</si>
  <si>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</si>
  <si>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</si>
  <si>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</si>
  <si>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</si>
  <si>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</si>
  <si>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</si>
  <si>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</si>
  <si>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</si>
  <si>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</si>
  <si>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</si>
  <si>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</si>
  <si>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</si>
  <si>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</si>
  <si>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</si>
  <si>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</si>
  <si>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</si>
  <si>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</si>
  <si>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</si>
  <si>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</si>
  <si>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</si>
  <si>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</si>
  <si>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</si>
  <si>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</si>
  <si>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</si>
  <si>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</si>
  <si>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</si>
  <si>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</si>
  <si>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</si>
  <si>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</si>
  <si>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</si>
  <si>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</si>
  <si>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</si>
  <si>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</si>
  <si>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</si>
  <si>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</si>
  <si>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</si>
  <si>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</si>
  <si>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</si>
  <si>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</si>
  <si>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</si>
  <si>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</si>
  <si>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</si>
  <si>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</si>
  <si>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</si>
  <si>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</si>
  <si>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</si>
  <si>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</si>
  <si>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</si>
  <si>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</si>
  <si>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</si>
  <si>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</si>
  <si>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</si>
  <si>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</si>
  <si>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</si>
  <si>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6</t>
  </si>
  <si>
    <t>411</t>
  </si>
  <si>
    <t>Надой н/т коров на 01.10. 2024</t>
  </si>
  <si>
    <t>телок с 01.10.24</t>
  </si>
  <si>
    <t>37</t>
  </si>
  <si>
    <t>9</t>
  </si>
  <si>
    <t>29</t>
  </si>
  <si>
    <t xml:space="preserve">СВОДКА ПО НАДОЮ МОЛОКА ЗА  07.10.2024 года </t>
  </si>
  <si>
    <t>3,51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</si>
</sst>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2" sqref="Q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69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46</v>
      </c>
      <c r="D4" s="127" t="s">
        <v>2</v>
      </c>
      <c r="E4" s="128"/>
      <c r="F4" s="128"/>
      <c r="G4" s="128"/>
      <c r="H4" s="128"/>
      <c r="I4" s="129"/>
      <c r="J4" s="122" t="s">
        <v>50</v>
      </c>
      <c r="K4" s="130" t="s">
        <v>3</v>
      </c>
      <c r="L4" s="122" t="s">
        <v>4</v>
      </c>
      <c r="M4" s="122" t="s">
        <v>5</v>
      </c>
      <c r="N4" s="137" t="s">
        <v>21</v>
      </c>
      <c r="O4" s="138"/>
      <c r="P4" s="122" t="s">
        <v>35</v>
      </c>
      <c r="Q4" s="145" t="s">
        <v>6</v>
      </c>
      <c r="R4" s="146"/>
      <c r="S4" s="127" t="s">
        <v>7</v>
      </c>
      <c r="T4" s="128"/>
      <c r="U4" s="129"/>
      <c r="V4" s="130" t="s">
        <v>8</v>
      </c>
      <c r="W4" s="147" t="s">
        <v>64</v>
      </c>
      <c r="X4" s="148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9</v>
      </c>
      <c r="DH4" s="143" t="s">
        <v>9</v>
      </c>
      <c r="DI4" s="132" t="s">
        <v>10</v>
      </c>
      <c r="DJ4" s="134" t="s">
        <v>39</v>
      </c>
    </row>
    <row r="5" spans="1:192" ht="53.25" customHeight="1" thickBot="1">
      <c r="A5" s="123"/>
      <c r="B5" s="125"/>
      <c r="C5" s="126"/>
      <c r="D5" s="135" t="s">
        <v>47</v>
      </c>
      <c r="E5" s="136"/>
      <c r="F5" s="135" t="s">
        <v>48</v>
      </c>
      <c r="G5" s="136"/>
      <c r="H5" s="135" t="s">
        <v>49</v>
      </c>
      <c r="I5" s="136"/>
      <c r="J5" s="123"/>
      <c r="K5" s="131"/>
      <c r="L5" s="123"/>
      <c r="M5" s="123"/>
      <c r="N5" s="118" t="s">
        <v>51</v>
      </c>
      <c r="O5" s="118" t="s">
        <v>41</v>
      </c>
      <c r="P5" s="123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65</v>
      </c>
      <c r="V5" s="131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79" t="s">
        <v>17</v>
      </c>
      <c r="B6" s="62">
        <v>970</v>
      </c>
      <c r="C6" s="63">
        <v>73944</v>
      </c>
      <c r="D6" s="30">
        <v>217</v>
      </c>
      <c r="E6" s="30">
        <v>232</v>
      </c>
      <c r="F6" s="30">
        <v>194</v>
      </c>
      <c r="G6" s="30">
        <v>210</v>
      </c>
      <c r="H6" s="30">
        <v>218</v>
      </c>
      <c r="I6" s="30">
        <v>248</v>
      </c>
      <c r="J6" s="63">
        <v>78432</v>
      </c>
      <c r="K6" s="80">
        <v>93</v>
      </c>
      <c r="L6" s="31">
        <v>4</v>
      </c>
      <c r="M6" s="81" t="s">
        <v>70</v>
      </c>
      <c r="N6" s="32">
        <f>D6/B6*100</f>
        <v>22.371134020618559</v>
      </c>
      <c r="O6" s="64">
        <v>24.2</v>
      </c>
      <c r="P6" s="30">
        <f>H6</f>
        <v>218</v>
      </c>
      <c r="Q6" s="82">
        <v>33</v>
      </c>
      <c r="R6" s="83" t="s">
        <v>62</v>
      </c>
      <c r="S6" s="65">
        <v>46</v>
      </c>
      <c r="T6" s="66">
        <v>12</v>
      </c>
      <c r="U6" s="84">
        <v>12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8500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76448</v>
      </c>
      <c r="D8" s="91">
        <f t="shared" si="0"/>
        <v>217</v>
      </c>
      <c r="E8" s="33">
        <f t="shared" si="0"/>
        <v>248</v>
      </c>
      <c r="F8" s="33">
        <f>F6+F7</f>
        <v>194</v>
      </c>
      <c r="G8" s="33">
        <f t="shared" si="0"/>
        <v>223</v>
      </c>
      <c r="H8" s="33">
        <f t="shared" si="0"/>
        <v>218</v>
      </c>
      <c r="I8" s="33">
        <f t="shared" si="0"/>
        <v>262</v>
      </c>
      <c r="J8" s="89">
        <f t="shared" si="0"/>
        <v>80633</v>
      </c>
      <c r="K8" s="92">
        <f>F8/D8*100</f>
        <v>89.400921658986178</v>
      </c>
      <c r="L8" s="31">
        <v>3.7</v>
      </c>
      <c r="M8" s="93">
        <f>(M6+M7)/1</f>
        <v>3.51</v>
      </c>
      <c r="N8" s="94">
        <f>D8/B8*100</f>
        <v>22.371134020618559</v>
      </c>
      <c r="O8" s="94">
        <v>20.5</v>
      </c>
      <c r="P8" s="33">
        <f t="shared" ref="P8:U8" si="1">P6+P7</f>
        <v>218</v>
      </c>
      <c r="Q8" s="33">
        <f t="shared" si="1"/>
        <v>33</v>
      </c>
      <c r="R8" s="33">
        <f t="shared" si="1"/>
        <v>6</v>
      </c>
      <c r="S8" s="33">
        <f>S6+S7</f>
        <v>46</v>
      </c>
      <c r="T8" s="33">
        <f t="shared" si="1"/>
        <v>12</v>
      </c>
      <c r="U8" s="33">
        <f t="shared" si="1"/>
        <v>12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10400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12925</v>
      </c>
      <c r="D9" s="65">
        <v>22</v>
      </c>
      <c r="E9" s="65">
        <v>36</v>
      </c>
      <c r="F9" s="65">
        <v>21</v>
      </c>
      <c r="G9" s="65">
        <v>22</v>
      </c>
      <c r="H9" s="65">
        <v>22</v>
      </c>
      <c r="I9" s="65">
        <v>27</v>
      </c>
      <c r="J9" s="63">
        <v>11469</v>
      </c>
      <c r="K9" s="92">
        <f>F9/D9*100</f>
        <v>95.454545454545453</v>
      </c>
      <c r="L9" s="31">
        <v>3.6</v>
      </c>
      <c r="M9" s="97">
        <v>3.3</v>
      </c>
      <c r="N9" s="94">
        <f>D9/B9*100</f>
        <v>11</v>
      </c>
      <c r="O9" s="64">
        <v>808</v>
      </c>
      <c r="P9" s="30">
        <f t="shared" ref="P9:P12" si="2">H9</f>
        <v>22</v>
      </c>
      <c r="Q9" s="82">
        <v>5</v>
      </c>
      <c r="R9" s="30">
        <v>5</v>
      </c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4191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4034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8772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8441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>
        <v>9</v>
      </c>
      <c r="R11" s="108">
        <v>3</v>
      </c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6900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3832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3618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4709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4289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>
        <v>2</v>
      </c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551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551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1540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1158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1284</v>
      </c>
      <c r="D18" s="65">
        <v>4</v>
      </c>
      <c r="E18" s="65">
        <v>4</v>
      </c>
      <c r="F18" s="65">
        <v>3</v>
      </c>
      <c r="G18" s="65">
        <v>4</v>
      </c>
      <c r="H18" s="65">
        <v>3</v>
      </c>
      <c r="I18" s="65">
        <v>4</v>
      </c>
      <c r="J18" s="63">
        <v>1013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6.7</v>
      </c>
      <c r="P18" s="116">
        <f t="shared" si="7"/>
        <v>3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1129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884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10.3</v>
      </c>
      <c r="P19" s="116">
        <f t="shared" si="7"/>
        <v>3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38933</v>
      </c>
      <c r="D22" s="40">
        <f>D9+D10+D11+D12+D13+D14+D15+D16+D17+D18+D19+D20+D21</f>
        <v>101</v>
      </c>
      <c r="E22" s="40">
        <f>E9+E10+E11+E12+E13+E14+E15+E16+E17+E18+E19+E20+E21</f>
        <v>117</v>
      </c>
      <c r="F22" s="40">
        <f>F9+F10+F11+F12+F13+F14+F15+F16+F17+F18+F19+F20+F21</f>
        <v>91</v>
      </c>
      <c r="G22" s="40">
        <f>G21+G20+G19+G18+G17+G16+G15+G14+G13+G12+G11+G10+G9</f>
        <v>94</v>
      </c>
      <c r="H22" s="40">
        <f>H21+H20+H19+H18+H17+H16+H15+H14+H13+H12+H11+H10+H9</f>
        <v>96</v>
      </c>
      <c r="I22" s="40">
        <f>I21+I20+I19+I18+I17+I16+I15+I14+I13+I12+I11+I10+I9</f>
        <v>103</v>
      </c>
      <c r="J22" s="39">
        <f>J21+J20+J19+J18+J17+J16+J15+J14+J13+J12+J11+J10+J9</f>
        <v>35457</v>
      </c>
      <c r="K22" s="37">
        <f t="shared" si="4"/>
        <v>90.099009900990097</v>
      </c>
      <c r="L22" s="31">
        <f>H22*3.4/F22</f>
        <v>3.5868131868131865</v>
      </c>
      <c r="M22" s="41">
        <f>(M9+M10+M11+M12+M14+M15+M16+M17+M18+M19)/9</f>
        <v>3.1322222222222229</v>
      </c>
      <c r="N22" s="32">
        <f t="shared" si="6"/>
        <v>9.9802371541501991</v>
      </c>
      <c r="O22" s="42">
        <v>8.9</v>
      </c>
      <c r="P22" s="30">
        <f>P21+P20+P19+P18+P17+P16+P15+P14+P13+P12+P11+P10+P9</f>
        <v>96</v>
      </c>
      <c r="Q22" s="30">
        <f t="shared" ref="Q22:U22" si="8">Q21+Q20+Q19+Q18+Q17+Q16+Q15+Q14+Q13+Q12+Q11+Q10+Q9</f>
        <v>16</v>
      </c>
      <c r="R22" s="30">
        <f t="shared" si="8"/>
        <v>8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115381</v>
      </c>
      <c r="D23" s="33">
        <f t="shared" ref="D23:I23" si="9">D22+D8</f>
        <v>318</v>
      </c>
      <c r="E23" s="33">
        <f t="shared" si="9"/>
        <v>365</v>
      </c>
      <c r="F23" s="53">
        <f t="shared" si="9"/>
        <v>285</v>
      </c>
      <c r="G23" s="53">
        <f t="shared" si="9"/>
        <v>317</v>
      </c>
      <c r="H23" s="33">
        <f t="shared" si="9"/>
        <v>314</v>
      </c>
      <c r="I23" s="33">
        <f t="shared" si="9"/>
        <v>365</v>
      </c>
      <c r="J23" s="75">
        <f>J8+J22</f>
        <v>116090</v>
      </c>
      <c r="K23" s="76">
        <f t="shared" si="4"/>
        <v>89.622641509433961</v>
      </c>
      <c r="L23" s="31">
        <f>H23*3.4/F23</f>
        <v>3.7459649122807015</v>
      </c>
      <c r="M23" s="54">
        <f>(M8+M22)/2</f>
        <v>3.3211111111111116</v>
      </c>
      <c r="N23" s="55">
        <f>D23/B23*100</f>
        <v>16.044399596367306</v>
      </c>
      <c r="O23" s="55">
        <v>14.5</v>
      </c>
      <c r="P23" s="56">
        <f>P22+P8</f>
        <v>314</v>
      </c>
      <c r="Q23" s="33">
        <f>Q22+Q8</f>
        <v>49</v>
      </c>
      <c r="R23" s="33">
        <f>R22+R8</f>
        <v>14</v>
      </c>
      <c r="S23" s="33">
        <f>S8+S22</f>
        <v>46</v>
      </c>
      <c r="T23" s="33">
        <f>T8+T22</f>
        <v>12</v>
      </c>
      <c r="U23" s="33">
        <f>U8+U22</f>
        <v>12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39">
        <f>D23-E23</f>
        <v>-47</v>
      </c>
      <c r="E24" s="140"/>
      <c r="F24" s="139">
        <f>F23-G23</f>
        <v>-32</v>
      </c>
      <c r="G24" s="140"/>
      <c r="H24" s="141">
        <f>H23-I23</f>
        <v>-51</v>
      </c>
      <c r="I24" s="142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67</v>
      </c>
      <c r="S24" s="24" t="s">
        <v>68</v>
      </c>
      <c r="T24" s="24" t="s">
        <v>55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22300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2024-10-08T04:04:10Z</cp:lastPrinted>
  <dcterms:created xsi:type="dcterms:W3CDTF">2020-08-31T08:55:27Z</dcterms:created>
  <dcterms:modified xsi:type="dcterms:W3CDTF">2024-10-08T04:05:09Z</dcterms:modified>
</cp:coreProperties>
</file>