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0" yWindow="0" windowWidth="22320" windowHeight="12765" tabRatio="599"/>
  </bookViews>
  <sheets>
    <sheet name="Лист1" sheetId="1" r:id="rId1"/>
    <sheet name="Лист2" sheetId="2" r:id="rId2"/>
  </sheets>
  <definedNames>
    <definedName name="_xlnm.Print_Area" localSheetId="0">Лист1!$A$1:$DL$25</definedName>
  </definedNames>
  <calcPr calcId="125725"/>
</workbook>
</file>

<file path=xl/calcChain.xml><?xml version="1.0" encoding="utf-8"?>
<calcChain xmlns="http://schemas.openxmlformats.org/spreadsheetml/2006/main">
  <c r="R22" i="1"/>
  <c r="T8"/>
  <c r="L8"/>
  <c r="F22"/>
  <c r="N11"/>
  <c r="L14"/>
  <c r="L12"/>
  <c r="N12"/>
  <c r="N14"/>
  <c r="K9"/>
  <c r="K10"/>
  <c r="N9"/>
  <c r="N6"/>
  <c r="M8"/>
  <c r="Q22"/>
  <c r="S8"/>
  <c r="M22"/>
  <c r="M23" l="1"/>
  <c r="DJ22"/>
  <c r="D22"/>
  <c r="R8"/>
  <c r="Q8"/>
  <c r="S22"/>
  <c r="U22"/>
  <c r="DG22"/>
  <c r="C8"/>
  <c r="F8"/>
  <c r="L16"/>
  <c r="K16"/>
  <c r="N16"/>
  <c r="N10"/>
  <c r="K11"/>
  <c r="DJ8"/>
  <c r="DG8"/>
  <c r="W8"/>
  <c r="U8"/>
  <c r="J8"/>
  <c r="I8"/>
  <c r="H8"/>
  <c r="G8"/>
  <c r="E8"/>
  <c r="D8"/>
  <c r="B8"/>
  <c r="P15"/>
  <c r="W22"/>
  <c r="T22"/>
  <c r="H22"/>
  <c r="I22"/>
  <c r="C22"/>
  <c r="E22"/>
  <c r="B22"/>
  <c r="P14"/>
  <c r="P12"/>
  <c r="P11"/>
  <c r="P10"/>
  <c r="P9"/>
  <c r="P7"/>
  <c r="P6"/>
  <c r="L22" l="1"/>
  <c r="N8"/>
  <c r="P8"/>
  <c r="G22" l="1"/>
  <c r="J22" l="1"/>
  <c r="J23" s="1"/>
  <c r="Q23" l="1"/>
  <c r="C23"/>
  <c r="L17" l="1"/>
  <c r="T23" l="1"/>
  <c r="S23"/>
  <c r="I23"/>
  <c r="H23"/>
  <c r="G23"/>
  <c r="E23"/>
  <c r="H24" l="1"/>
  <c r="D23"/>
  <c r="D24" s="1"/>
  <c r="K8"/>
  <c r="DI22" l="1"/>
  <c r="DH22"/>
  <c r="DF22"/>
  <c r="DE22"/>
  <c r="DD22"/>
  <c r="DC22"/>
  <c r="DB22"/>
  <c r="DA22"/>
  <c r="CZ22"/>
  <c r="CY22"/>
  <c r="CX22"/>
  <c r="CW22"/>
  <c r="CV22"/>
  <c r="CU22"/>
  <c r="CT22"/>
  <c r="CS22"/>
  <c r="CR22"/>
  <c r="CQ22"/>
  <c r="CP22"/>
  <c r="CO22"/>
  <c r="CN22"/>
  <c r="CM22"/>
  <c r="CL22"/>
  <c r="CK22"/>
  <c r="CJ22"/>
  <c r="CI22"/>
  <c r="CH22"/>
  <c r="CG22"/>
  <c r="CF22"/>
  <c r="CE22"/>
  <c r="CD22"/>
  <c r="CC22"/>
  <c r="CB22"/>
  <c r="CA22"/>
  <c r="BZ22"/>
  <c r="BY22"/>
  <c r="BX22"/>
  <c r="BW22"/>
  <c r="BV22"/>
  <c r="BU22"/>
  <c r="BT22"/>
  <c r="BS22"/>
  <c r="BR22"/>
  <c r="BQ22"/>
  <c r="BP22"/>
  <c r="BO22"/>
  <c r="BN22"/>
  <c r="BM22"/>
  <c r="BL22"/>
  <c r="BK22"/>
  <c r="BJ22"/>
  <c r="BI22"/>
  <c r="BH22"/>
  <c r="BG22"/>
  <c r="BF22"/>
  <c r="BE22"/>
  <c r="BD22"/>
  <c r="BC22"/>
  <c r="BB22"/>
  <c r="BA22"/>
  <c r="AZ22"/>
  <c r="AY22"/>
  <c r="AX22"/>
  <c r="AW22"/>
  <c r="AV22"/>
  <c r="AU22"/>
  <c r="AT22"/>
  <c r="AS22"/>
  <c r="AR22"/>
  <c r="AQ22"/>
  <c r="AP22"/>
  <c r="AO22"/>
  <c r="AN22"/>
  <c r="AM22"/>
  <c r="AL22"/>
  <c r="AK22"/>
  <c r="AJ22"/>
  <c r="AI22"/>
  <c r="AH22"/>
  <c r="AG22"/>
  <c r="AF22"/>
  <c r="AE22"/>
  <c r="AD22"/>
  <c r="AC22"/>
  <c r="AB22"/>
  <c r="AA22"/>
  <c r="Z22"/>
  <c r="Y22"/>
  <c r="R23"/>
  <c r="P19"/>
  <c r="N19"/>
  <c r="L19"/>
  <c r="K19"/>
  <c r="P18"/>
  <c r="N18"/>
  <c r="L18"/>
  <c r="K18"/>
  <c r="P17"/>
  <c r="N17"/>
  <c r="K17"/>
  <c r="P16"/>
  <c r="K14"/>
  <c r="K12"/>
  <c r="L11"/>
  <c r="DI8"/>
  <c r="DH8"/>
  <c r="DF8"/>
  <c r="DE8"/>
  <c r="DD8"/>
  <c r="DC8"/>
  <c r="DB8"/>
  <c r="DA8"/>
  <c r="CZ8"/>
  <c r="CY8"/>
  <c r="CX8"/>
  <c r="CW8"/>
  <c r="CV8"/>
  <c r="CU8"/>
  <c r="CT8"/>
  <c r="CS8"/>
  <c r="CR8"/>
  <c r="CQ8"/>
  <c r="CP8"/>
  <c r="CO8"/>
  <c r="CN8"/>
  <c r="CM8"/>
  <c r="CL8"/>
  <c r="CK8"/>
  <c r="CJ8"/>
  <c r="CI8"/>
  <c r="CH8"/>
  <c r="CG8"/>
  <c r="CF8"/>
  <c r="CE8"/>
  <c r="CD8"/>
  <c r="CC8"/>
  <c r="CB8"/>
  <c r="CA8"/>
  <c r="BZ8"/>
  <c r="BY8"/>
  <c r="BX8"/>
  <c r="BW8"/>
  <c r="BV8"/>
  <c r="BU8"/>
  <c r="BT8"/>
  <c r="BS8"/>
  <c r="BR8"/>
  <c r="BQ8"/>
  <c r="BP8"/>
  <c r="BO8"/>
  <c r="BN8"/>
  <c r="BM8"/>
  <c r="BL8"/>
  <c r="BK8"/>
  <c r="BJ8"/>
  <c r="BI8"/>
  <c r="BH8"/>
  <c r="BG8"/>
  <c r="BF8"/>
  <c r="BE8"/>
  <c r="BD8"/>
  <c r="BC8"/>
  <c r="BB8"/>
  <c r="BA8"/>
  <c r="AZ8"/>
  <c r="AY8"/>
  <c r="AX8"/>
  <c r="AW8"/>
  <c r="AV8"/>
  <c r="AU8"/>
  <c r="AT8"/>
  <c r="AS8"/>
  <c r="AR8"/>
  <c r="AQ8"/>
  <c r="AP8"/>
  <c r="AO8"/>
  <c r="AN8"/>
  <c r="AM8"/>
  <c r="AL8"/>
  <c r="AK8"/>
  <c r="AJ8"/>
  <c r="AI8"/>
  <c r="AH8"/>
  <c r="AG8"/>
  <c r="AF8"/>
  <c r="AE8"/>
  <c r="AD8"/>
  <c r="AC8"/>
  <c r="AB8"/>
  <c r="AA8"/>
  <c r="Z8"/>
  <c r="Y8"/>
  <c r="P22" l="1"/>
  <c r="DG23"/>
  <c r="DH23"/>
  <c r="DI23"/>
  <c r="U23"/>
  <c r="W23"/>
  <c r="B23"/>
  <c r="N23" s="1"/>
  <c r="DJ23"/>
  <c r="K22"/>
  <c r="N22"/>
  <c r="F23"/>
  <c r="L23" l="1"/>
  <c r="P23"/>
  <c r="F24"/>
  <c r="K23"/>
</calcChain>
</file>

<file path=xl/sharedStrings.xml><?xml version="1.0" encoding="utf-8"?>
<sst xmlns="http://schemas.openxmlformats.org/spreadsheetml/2006/main" count="223" uniqueCount="72">
  <si>
    <t>Наименование СПК и КФХ</t>
  </si>
  <si>
    <t>Фураж-ных коров</t>
  </si>
  <si>
    <t xml:space="preserve">З а       д е н ь               </t>
  </si>
  <si>
    <r>
      <t xml:space="preserve"> %  </t>
    </r>
    <r>
      <rPr>
        <sz val="8"/>
        <rFont val="Arial Narrow"/>
        <family val="2"/>
        <charset val="204"/>
      </rPr>
      <t>товар-ности</t>
    </r>
  </si>
  <si>
    <t>% жира</t>
  </si>
  <si>
    <t>белок</t>
  </si>
  <si>
    <t>Получено телят, голов за м-ц</t>
  </si>
  <si>
    <t>Случка, голов</t>
  </si>
  <si>
    <t>Падеж всего в т.ч.телят</t>
  </si>
  <si>
    <t>вывезено органики с начала года, тонн</t>
  </si>
  <si>
    <t>Поставлено коров на зимне стойловое содержание</t>
  </si>
  <si>
    <t>всего</t>
  </si>
  <si>
    <t>от    нетел</t>
  </si>
  <si>
    <t>коров за м-ц</t>
  </si>
  <si>
    <t>телок м-ц</t>
  </si>
  <si>
    <t>гол.</t>
  </si>
  <si>
    <t>на 1 н/т</t>
  </si>
  <si>
    <t>ООО "Лидер"</t>
  </si>
  <si>
    <t>3,17</t>
  </si>
  <si>
    <t>ООО "Новологиново"</t>
  </si>
  <si>
    <t>ИТОГО по СПК</t>
  </si>
  <si>
    <t xml:space="preserve"> </t>
  </si>
  <si>
    <t>кфх Ложкин С.В.</t>
  </si>
  <si>
    <t>кфх Алексеенок А.В.</t>
  </si>
  <si>
    <t>КФХ Кучуков М.Ф.</t>
  </si>
  <si>
    <t>3,00</t>
  </si>
  <si>
    <t>КФХ Тимощенко Е.Г.</t>
  </si>
  <si>
    <t>3,1</t>
  </si>
  <si>
    <t>3</t>
  </si>
  <si>
    <t>КФХ Егоров В.С .</t>
  </si>
  <si>
    <t xml:space="preserve">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</si>
  <si>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</si>
  <si>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</si>
  <si>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</t>
  </si>
  <si>
    <t xml:space="preserve">                                                                                   </t>
  </si>
  <si>
    <t>Сорт в/1 сорт</t>
  </si>
  <si>
    <t>,</t>
  </si>
  <si>
    <t>Иванов  В.М.</t>
  </si>
  <si>
    <t>КФХ Староворцев С.В.</t>
  </si>
  <si>
    <t>подкормка зел.массой тонн</t>
  </si>
  <si>
    <t>Ф</t>
  </si>
  <si>
    <t>2023</t>
  </si>
  <si>
    <t>3,0</t>
  </si>
  <si>
    <t>3,35</t>
  </si>
  <si>
    <t>КФХ Барсумян А.Д.</t>
  </si>
  <si>
    <t>КФХ Боченков С.В.</t>
  </si>
  <si>
    <t>вал. надой с начала 2024 года,ц</t>
  </si>
  <si>
    <r>
      <t xml:space="preserve">в а  л, ц              </t>
    </r>
    <r>
      <rPr>
        <sz val="8"/>
        <rFont val="Arial Narrow"/>
        <family val="2"/>
        <charset val="204"/>
      </rPr>
      <t>2024г  2023г.</t>
    </r>
  </si>
  <si>
    <r>
      <t xml:space="preserve">сдано, </t>
    </r>
    <r>
      <rPr>
        <sz val="8"/>
        <rFont val="Arial Narrow"/>
        <family val="2"/>
        <charset val="204"/>
      </rPr>
      <t xml:space="preserve">ц   </t>
    </r>
    <r>
      <rPr>
        <sz val="12"/>
        <rFont val="Arial Narrow"/>
        <family val="2"/>
        <charset val="204"/>
      </rPr>
      <t xml:space="preserve">    </t>
    </r>
    <r>
      <rPr>
        <sz val="8"/>
        <rFont val="Arial Narrow"/>
        <family val="2"/>
        <charset val="204"/>
      </rPr>
      <t>2024г. 2023г.</t>
    </r>
  </si>
  <si>
    <r>
      <t xml:space="preserve">зачет, </t>
    </r>
    <r>
      <rPr>
        <sz val="8"/>
        <rFont val="Arial Narrow"/>
        <family val="2"/>
        <charset val="204"/>
      </rPr>
      <t>ц     2024г.  2023г.</t>
    </r>
  </si>
  <si>
    <t>зачет с начала 2024  года,ц</t>
  </si>
  <si>
    <t>2024</t>
  </si>
  <si>
    <t>2520</t>
  </si>
  <si>
    <t>итого по КФХ</t>
  </si>
  <si>
    <t>КФХ Орлов Д.Д.</t>
  </si>
  <si>
    <t>0</t>
  </si>
  <si>
    <t>11</t>
  </si>
  <si>
    <t>5</t>
  </si>
  <si>
    <t>17</t>
  </si>
  <si>
    <t>38</t>
  </si>
  <si>
    <t>14</t>
  </si>
  <si>
    <t>32</t>
  </si>
  <si>
    <t>телок с 01.10.24</t>
  </si>
  <si>
    <t>1</t>
  </si>
  <si>
    <t>57</t>
  </si>
  <si>
    <t>Надой н/т коров на 01.11. 2024</t>
  </si>
  <si>
    <t>6</t>
  </si>
  <si>
    <t>3,64</t>
  </si>
  <si>
    <t>67</t>
  </si>
  <si>
    <t>21</t>
  </si>
  <si>
    <t>52</t>
  </si>
  <si>
    <t xml:space="preserve">СВОДКА ПО НАДОЮ МОЛОКА ЗА  12.11.2024 года 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</si>
</sst>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_р_."/>
  </numFmts>
  <fonts count="2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6"/>
      <name val="Arial Narrow"/>
      <family val="2"/>
      <charset val="204"/>
    </font>
    <font>
      <sz val="10"/>
      <name val="Arial Narrow"/>
      <family val="2"/>
      <charset val="204"/>
    </font>
    <font>
      <sz val="14"/>
      <name val="Arial Narrow"/>
      <family val="2"/>
      <charset val="204"/>
    </font>
    <font>
      <sz val="12"/>
      <name val="Arial Narrow"/>
      <family val="2"/>
      <charset val="204"/>
    </font>
    <font>
      <sz val="8"/>
      <name val="Arial Narrow"/>
      <family val="2"/>
      <charset val="204"/>
    </font>
    <font>
      <sz val="11"/>
      <name val="Arial Narrow"/>
      <family val="2"/>
      <charset val="204"/>
    </font>
    <font>
      <sz val="9"/>
      <name val="Arial Narrow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0"/>
      <name val="Arial Narrow"/>
      <family val="2"/>
      <charset val="204"/>
    </font>
    <font>
      <sz val="10"/>
      <name val="Times New Roman"/>
      <family val="1"/>
      <charset val="204"/>
    </font>
    <font>
      <sz val="2"/>
      <name val="Arial Narrow"/>
      <family val="2"/>
      <charset val="204"/>
    </font>
    <font>
      <b/>
      <sz val="9"/>
      <name val="Arial Narrow"/>
      <family val="2"/>
      <charset val="204"/>
    </font>
    <font>
      <b/>
      <sz val="8"/>
      <name val="Arial Narrow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b/>
      <sz val="11"/>
      <name val="Arial Narrow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2"/>
      <name val="Arial Narrow"/>
      <family val="2"/>
      <charset val="204"/>
    </font>
    <font>
      <b/>
      <i/>
      <sz val="12"/>
      <name val="Arial"/>
      <family val="2"/>
      <charset val="204"/>
    </font>
    <font>
      <sz val="11"/>
      <name val="Calibri"/>
      <family val="2"/>
      <charset val="204"/>
      <scheme val="minor"/>
    </font>
    <font>
      <sz val="12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50">
    <xf numFmtId="0" fontId="0" fillId="0" borderId="0" xfId="0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49" fontId="3" fillId="0" borderId="0" xfId="0" applyNumberFormat="1" applyFont="1" applyFill="1" applyAlignment="1" applyProtection="1">
      <alignment horizontal="center"/>
      <protection locked="0"/>
    </xf>
    <xf numFmtId="49" fontId="4" fillId="0" borderId="0" xfId="0" applyNumberFormat="1" applyFont="1" applyFill="1" applyAlignment="1" applyProtection="1">
      <alignment horizontal="center"/>
      <protection locked="0"/>
    </xf>
    <xf numFmtId="49" fontId="5" fillId="0" borderId="0" xfId="0" applyNumberFormat="1" applyFont="1" applyFill="1" applyAlignment="1" applyProtection="1">
      <alignment horizontal="center"/>
      <protection locked="0"/>
    </xf>
    <xf numFmtId="49" fontId="3" fillId="0" borderId="1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 vertical="center" wrapText="1"/>
    </xf>
    <xf numFmtId="49" fontId="8" fillId="0" borderId="8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9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7" xfId="0" applyNumberFormat="1" applyFont="1" applyFill="1" applyBorder="1" applyAlignment="1" applyProtection="1">
      <alignment horizontal="center"/>
      <protection locked="0"/>
    </xf>
    <xf numFmtId="0" fontId="11" fillId="0" borderId="0" xfId="0" applyFont="1" applyFill="1" applyAlignment="1">
      <alignment horizontal="center"/>
    </xf>
    <xf numFmtId="0" fontId="13" fillId="0" borderId="0" xfId="0" applyFont="1" applyFill="1" applyAlignment="1">
      <alignment horizontal="center"/>
    </xf>
    <xf numFmtId="1" fontId="3" fillId="0" borderId="0" xfId="0" applyNumberFormat="1" applyFont="1" applyFill="1" applyAlignment="1">
      <alignment horizontal="center"/>
    </xf>
    <xf numFmtId="0" fontId="8" fillId="0" borderId="0" xfId="0" applyFont="1" applyFill="1" applyBorder="1" applyAlignment="1">
      <alignment horizontal="center"/>
    </xf>
    <xf numFmtId="49" fontId="14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5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7" xfId="0" applyFont="1" applyFill="1" applyBorder="1" applyAlignment="1">
      <alignment horizontal="center"/>
    </xf>
    <xf numFmtId="49" fontId="17" fillId="0" borderId="6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0" xfId="0" applyFont="1" applyFill="1" applyBorder="1" applyAlignment="1">
      <alignment horizontal="center" vertical="center" wrapText="1"/>
    </xf>
    <xf numFmtId="1" fontId="19" fillId="0" borderId="0" xfId="0" applyNumberFormat="1" applyFont="1" applyFill="1" applyBorder="1" applyAlignment="1">
      <alignment horizontal="center" vertical="center" wrapText="1"/>
    </xf>
    <xf numFmtId="49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6" xfId="0" applyFont="1" applyFill="1" applyBorder="1" applyAlignment="1">
      <alignment horizontal="center" vertical="center" wrapText="1"/>
    </xf>
    <xf numFmtId="164" fontId="19" fillId="0" borderId="6" xfId="0" applyNumberFormat="1" applyFont="1" applyFill="1" applyBorder="1" applyAlignment="1">
      <alignment horizontal="center" vertical="center" wrapText="1"/>
    </xf>
    <xf numFmtId="0" fontId="19" fillId="0" borderId="0" xfId="0" applyFont="1" applyFill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7" fillId="0" borderId="0" xfId="0" applyFont="1" applyFill="1" applyAlignment="1">
      <alignment horizontal="center" vertical="center" wrapText="1"/>
    </xf>
    <xf numFmtId="1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6" xfId="0" applyNumberFormat="1" applyFont="1" applyFill="1" applyBorder="1" applyAlignment="1" applyProtection="1">
      <alignment horizontal="center" vertical="center" wrapText="1"/>
    </xf>
    <xf numFmtId="164" fontId="19" fillId="0" borderId="10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1" fontId="16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Fill="1" applyBorder="1" applyAlignment="1">
      <alignment horizontal="center"/>
    </xf>
    <xf numFmtId="1" fontId="22" fillId="0" borderId="13" xfId="0" applyNumberFormat="1" applyFont="1" applyFill="1" applyBorder="1" applyAlignment="1" applyProtection="1">
      <alignment horizontal="center" vertical="center" wrapText="1"/>
      <protection locked="0"/>
    </xf>
    <xf numFmtId="49" fontId="16" fillId="0" borderId="14" xfId="0" applyNumberFormat="1" applyFont="1" applyFill="1" applyBorder="1" applyAlignment="1" applyProtection="1">
      <alignment horizontal="center" vertical="center"/>
      <protection locked="0"/>
    </xf>
    <xf numFmtId="1" fontId="17" fillId="0" borderId="15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5" xfId="0" applyNumberFormat="1" applyFont="1" applyFill="1" applyBorder="1" applyAlignment="1" applyProtection="1">
      <alignment horizontal="center" vertical="center" wrapText="1"/>
      <protection locked="0"/>
    </xf>
    <xf numFmtId="2" fontId="19" fillId="0" borderId="16" xfId="0" applyNumberFormat="1" applyFont="1" applyFill="1" applyBorder="1" applyAlignment="1" applyProtection="1">
      <alignment horizontal="center" vertical="center" wrapText="1"/>
    </xf>
    <xf numFmtId="164" fontId="19" fillId="0" borderId="16" xfId="0" applyNumberFormat="1" applyFont="1" applyFill="1" applyBorder="1" applyAlignment="1" applyProtection="1">
      <alignment horizontal="center" vertical="center" wrapText="1"/>
    </xf>
    <xf numFmtId="49" fontId="19" fillId="0" borderId="17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7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2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6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8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17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2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23" xfId="0" applyNumberFormat="1" applyFont="1" applyFill="1" applyBorder="1" applyAlignment="1">
      <alignment horizontal="center" vertical="center" wrapText="1"/>
    </xf>
    <xf numFmtId="49" fontId="10" fillId="0" borderId="9" xfId="0" applyNumberFormat="1" applyFont="1" applyFill="1" applyBorder="1" applyAlignment="1" applyProtection="1">
      <alignment horizontal="center"/>
      <protection locked="0"/>
    </xf>
    <xf numFmtId="1" fontId="16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2" fontId="20" fillId="0" borderId="10" xfId="0" applyNumberFormat="1" applyFont="1" applyFill="1" applyBorder="1" applyAlignment="1" applyProtection="1">
      <alignment horizontal="center" vertical="center" wrapText="1"/>
    </xf>
    <xf numFmtId="164" fontId="20" fillId="0" borderId="10" xfId="0" applyNumberFormat="1" applyFont="1" applyFill="1" applyBorder="1" applyAlignment="1" applyProtection="1">
      <alignment horizontal="center" vertical="center" wrapText="1"/>
    </xf>
    <xf numFmtId="1" fontId="20" fillId="0" borderId="15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19" xfId="0" applyFont="1" applyFill="1" applyBorder="1" applyAlignment="1">
      <alignment horizontal="center" vertical="center" wrapText="1"/>
    </xf>
    <xf numFmtId="1" fontId="16" fillId="0" borderId="10" xfId="0" applyNumberFormat="1" applyFont="1" applyFill="1" applyBorder="1" applyAlignment="1">
      <alignment horizontal="center" vertical="center" wrapText="1"/>
    </xf>
    <xf numFmtId="1" fontId="20" fillId="0" borderId="10" xfId="0" applyNumberFormat="1" applyFont="1" applyFill="1" applyBorder="1" applyAlignment="1">
      <alignment horizontal="center" vertical="center" wrapText="1"/>
    </xf>
    <xf numFmtId="1" fontId="20" fillId="0" borderId="12" xfId="0" applyNumberFormat="1" applyFont="1" applyFill="1" applyBorder="1" applyAlignment="1">
      <alignment horizontal="center" vertical="center" wrapText="1"/>
    </xf>
    <xf numFmtId="1" fontId="20" fillId="0" borderId="7" xfId="0" applyNumberFormat="1" applyFont="1" applyFill="1" applyBorder="1" applyAlignment="1">
      <alignment horizontal="center" vertical="center" wrapText="1"/>
    </xf>
    <xf numFmtId="0" fontId="17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7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7" xfId="0" applyNumberFormat="1" applyFont="1" applyFill="1" applyBorder="1" applyAlignment="1">
      <alignment horizontal="center" vertical="center" wrapText="1"/>
    </xf>
    <xf numFmtId="1" fontId="19" fillId="0" borderId="3" xfId="0" applyNumberFormat="1" applyFont="1" applyFill="1" applyBorder="1" applyAlignment="1">
      <alignment horizontal="center" vertical="center" wrapText="1"/>
    </xf>
    <xf numFmtId="1" fontId="17" fillId="0" borderId="7" xfId="0" applyNumberFormat="1" applyFont="1" applyFill="1" applyBorder="1" applyAlignment="1">
      <alignment horizontal="center" vertical="center" wrapText="1"/>
    </xf>
    <xf numFmtId="49" fontId="17" fillId="0" borderId="7" xfId="0" applyNumberFormat="1" applyFont="1" applyFill="1" applyBorder="1" applyAlignment="1" applyProtection="1">
      <alignment horizontal="center"/>
      <protection locked="0"/>
    </xf>
    <xf numFmtId="49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7" xfId="0" applyNumberFormat="1" applyFont="1" applyFill="1" applyBorder="1" applyAlignment="1" applyProtection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1" fontId="16" fillId="0" borderId="25" xfId="0" applyNumberFormat="1" applyFont="1" applyFill="1" applyBorder="1" applyAlignment="1" applyProtection="1">
      <alignment horizontal="center" vertical="center" wrapText="1"/>
      <protection locked="0"/>
    </xf>
    <xf numFmtId="1" fontId="22" fillId="0" borderId="26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23" xfId="0" applyNumberFormat="1" applyFont="1" applyFill="1" applyBorder="1" applyAlignment="1">
      <alignment horizontal="center" vertical="center" wrapText="1"/>
    </xf>
    <xf numFmtId="49" fontId="9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7" fillId="0" borderId="3" xfId="0" applyNumberFormat="1" applyFont="1" applyFill="1" applyBorder="1" applyAlignment="1" applyProtection="1">
      <alignment horizontal="center"/>
      <protection locked="0"/>
    </xf>
    <xf numFmtId="1" fontId="22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6" xfId="0" applyNumberFormat="1" applyFont="1" applyFill="1" applyBorder="1" applyAlignment="1" applyProtection="1">
      <alignment horizontal="center" vertical="center" wrapText="1"/>
    </xf>
    <xf numFmtId="1" fontId="19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3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5" xfId="0" applyNumberFormat="1" applyFont="1" applyFill="1" applyBorder="1" applyAlignment="1" applyProtection="1">
      <alignment horizontal="center" vertical="center" wrapText="1"/>
      <protection locked="0"/>
    </xf>
    <xf numFmtId="1" fontId="16" fillId="0" borderId="7" xfId="0" applyNumberFormat="1" applyFont="1" applyFill="1" applyBorder="1" applyAlignment="1">
      <alignment horizontal="center" vertical="center" wrapText="1"/>
    </xf>
    <xf numFmtId="0" fontId="17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16" fillId="0" borderId="11" xfId="0" applyNumberFormat="1" applyFont="1" applyFill="1" applyBorder="1" applyAlignment="1" applyProtection="1">
      <alignment horizontal="center" vertical="center"/>
      <protection locked="0"/>
    </xf>
    <xf numFmtId="1" fontId="16" fillId="0" borderId="12" xfId="0" applyNumberFormat="1" applyFont="1" applyFill="1" applyBorder="1" applyAlignment="1" applyProtection="1">
      <alignment horizontal="center" vertical="center" wrapText="1"/>
      <protection locked="0"/>
    </xf>
    <xf numFmtId="1" fontId="18" fillId="0" borderId="22" xfId="0" applyNumberFormat="1" applyFont="1" applyFill="1" applyBorder="1" applyAlignment="1" applyProtection="1">
      <alignment horizontal="center" vertical="center" wrapText="1"/>
      <protection locked="0"/>
    </xf>
    <xf numFmtId="1" fontId="21" fillId="0" borderId="22" xfId="0" applyNumberFormat="1" applyFont="1" applyFill="1" applyBorder="1" applyAlignment="1" applyProtection="1">
      <alignment horizontal="center" vertical="center" wrapText="1"/>
      <protection locked="0"/>
    </xf>
    <xf numFmtId="1" fontId="22" fillId="0" borderId="24" xfId="0" applyNumberFormat="1" applyFont="1" applyFill="1" applyBorder="1" applyAlignment="1" applyProtection="1">
      <alignment horizontal="center" vertical="center" wrapText="1"/>
      <protection locked="0"/>
    </xf>
    <xf numFmtId="2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164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12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6" xfId="0" applyNumberFormat="1" applyFont="1" applyFill="1" applyBorder="1" applyAlignment="1" applyProtection="1">
      <alignment horizontal="center" vertical="center" wrapText="1"/>
      <protection locked="0"/>
    </xf>
    <xf numFmtId="2" fontId="19" fillId="0" borderId="7" xfId="0" applyNumberFormat="1" applyFont="1" applyFill="1" applyBorder="1" applyAlignment="1" applyProtection="1">
      <alignment horizontal="center" vertical="center" wrapText="1"/>
    </xf>
    <xf numFmtId="49" fontId="20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Fill="1" applyBorder="1" applyAlignment="1">
      <alignment horizontal="center"/>
    </xf>
    <xf numFmtId="0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7" xfId="0" applyNumberFormat="1" applyFont="1" applyFill="1" applyBorder="1" applyAlignment="1" applyProtection="1">
      <alignment horizontal="center" vertical="center" wrapText="1"/>
    </xf>
    <xf numFmtId="1" fontId="19" fillId="0" borderId="8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8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17" fillId="0" borderId="6" xfId="0" applyNumberFormat="1" applyFont="1" applyFill="1" applyBorder="1" applyAlignment="1" applyProtection="1">
      <alignment horizontal="center"/>
      <protection locked="0"/>
    </xf>
    <xf numFmtId="1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9" xfId="0" applyFont="1" applyFill="1" applyBorder="1" applyAlignment="1">
      <alignment horizontal="center" vertical="center" wrapText="1"/>
    </xf>
    <xf numFmtId="1" fontId="16" fillId="0" borderId="6" xfId="0" applyNumberFormat="1" applyFont="1" applyFill="1" applyBorder="1" applyAlignment="1">
      <alignment horizontal="center" vertical="center" wrapText="1"/>
    </xf>
    <xf numFmtId="1" fontId="19" fillId="0" borderId="6" xfId="0" applyNumberFormat="1" applyFont="1" applyFill="1" applyBorder="1" applyAlignment="1">
      <alignment horizontal="center" vertical="center" wrapText="1"/>
    </xf>
    <xf numFmtId="1" fontId="19" fillId="0" borderId="2" xfId="0" applyNumberFormat="1" applyFont="1" applyFill="1" applyBorder="1" applyAlignment="1">
      <alignment horizontal="center" vertical="center" wrapText="1"/>
    </xf>
    <xf numFmtId="1" fontId="19" fillId="0" borderId="23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/>
    </xf>
    <xf numFmtId="0" fontId="23" fillId="0" borderId="0" xfId="0" applyFont="1" applyFill="1"/>
    <xf numFmtId="1" fontId="19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7" xfId="0" applyNumberFormat="1" applyFont="1" applyFill="1" applyBorder="1" applyAlignment="1" applyProtection="1">
      <alignment horizontal="center" vertical="center" wrapText="1"/>
    </xf>
    <xf numFmtId="0" fontId="24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9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7" xfId="0" applyNumberFormat="1" applyFont="1" applyFill="1" applyBorder="1" applyAlignment="1" applyProtection="1">
      <alignment horizontal="center" vertical="center" wrapText="1"/>
      <protection locked="0"/>
    </xf>
    <xf numFmtId="165" fontId="19" fillId="0" borderId="20" xfId="0" applyNumberFormat="1" applyFont="1" applyFill="1" applyBorder="1" applyAlignment="1" applyProtection="1">
      <alignment horizontal="center" vertical="center" wrapText="1"/>
      <protection locked="0"/>
    </xf>
    <xf numFmtId="165" fontId="19" fillId="0" borderId="21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20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21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2" xfId="0" applyNumberFormat="1" applyFont="1" applyFill="1" applyBorder="1" applyAlignment="1">
      <alignment horizontal="center" vertical="center" wrapText="1"/>
    </xf>
    <xf numFmtId="49" fontId="6" fillId="0" borderId="6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5" xfId="0" applyNumberFormat="1" applyFont="1" applyFill="1" applyBorder="1" applyAlignment="1" applyProtection="1">
      <alignment horizontal="center" vertical="center" wrapText="1"/>
      <protection locked="0"/>
    </xf>
    <xf numFmtId="9" fontId="2" fillId="0" borderId="0" xfId="1" applyFont="1" applyFill="1" applyAlignment="1" applyProtection="1">
      <alignment horizontal="center"/>
      <protection locked="0"/>
    </xf>
    <xf numFmtId="49" fontId="2" fillId="0" borderId="0" xfId="0" applyNumberFormat="1" applyFont="1" applyFill="1" applyAlignment="1" applyProtection="1">
      <alignment horizontal="center"/>
      <protection locked="0"/>
    </xf>
    <xf numFmtId="49" fontId="6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23" xfId="0" applyNumberFormat="1" applyFont="1" applyFill="1" applyBorder="1" applyAlignment="1">
      <alignment horizontal="center" vertical="center" wrapText="1"/>
    </xf>
    <xf numFmtId="49" fontId="6" fillId="0" borderId="9" xfId="0" applyNumberFormat="1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3" xfId="0" applyNumberFormat="1" applyFont="1" applyFill="1" applyBorder="1" applyAlignment="1" applyProtection="1">
      <alignment horizontal="center" vertical="center" wrapText="1" shrinkToFit="1"/>
      <protection locked="0"/>
    </xf>
    <xf numFmtId="49" fontId="3" fillId="0" borderId="5" xfId="0" applyNumberFormat="1" applyFont="1" applyFill="1" applyBorder="1" applyAlignment="1" applyProtection="1">
      <alignment horizontal="center" vertical="center" wrapText="1" shrinkToFit="1"/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J236"/>
  <sheetViews>
    <sheetView tabSelected="1" view="pageBreakPreview" zoomScaleNormal="75" zoomScaleSheetLayoutView="100" workbookViewId="0">
      <selection activeCell="M24" sqref="M24"/>
    </sheetView>
  </sheetViews>
  <sheetFormatPr defaultRowHeight="18"/>
  <cols>
    <col min="1" max="1" width="20.5703125" style="2" customWidth="1"/>
    <col min="2" max="2" width="7.85546875" style="7" customWidth="1"/>
    <col min="3" max="3" width="8.85546875" style="7" customWidth="1"/>
    <col min="4" max="4" width="6.28515625" style="7" customWidth="1"/>
    <col min="5" max="5" width="5.42578125" style="7" customWidth="1"/>
    <col min="6" max="6" width="5.28515625" style="7" customWidth="1"/>
    <col min="7" max="7" width="6.5703125" style="7" customWidth="1"/>
    <col min="8" max="8" width="5.7109375" style="7" customWidth="1"/>
    <col min="9" max="9" width="6.7109375" style="7" customWidth="1"/>
    <col min="10" max="10" width="9.28515625" style="7" customWidth="1"/>
    <col min="11" max="11" width="7.140625" style="7" customWidth="1"/>
    <col min="12" max="12" width="7.42578125" style="7" customWidth="1"/>
    <col min="13" max="13" width="7.5703125" style="7" customWidth="1"/>
    <col min="14" max="14" width="6.5703125" style="7" customWidth="1"/>
    <col min="15" max="15" width="7.140625" style="7" customWidth="1"/>
    <col min="16" max="16" width="6.7109375" style="7" customWidth="1"/>
    <col min="17" max="17" width="6.28515625" style="7" customWidth="1"/>
    <col min="18" max="18" width="9.85546875" style="7" customWidth="1"/>
    <col min="19" max="19" width="7" style="7" customWidth="1"/>
    <col min="20" max="21" width="6" style="7" customWidth="1"/>
    <col min="22" max="22" width="6.7109375" style="7" customWidth="1"/>
    <col min="23" max="24" width="6.5703125" style="7" customWidth="1"/>
    <col min="25" max="110" width="0" style="2" hidden="1" customWidth="1"/>
    <col min="111" max="111" width="7.28515625" style="2" customWidth="1"/>
    <col min="112" max="112" width="7" style="2" hidden="1" customWidth="1"/>
    <col min="113" max="113" width="8" style="2" hidden="1" customWidth="1"/>
    <col min="114" max="114" width="8" style="2" customWidth="1"/>
    <col min="115" max="116" width="9.140625" style="1" hidden="1" customWidth="1"/>
    <col min="117" max="192" width="9.140625" style="1"/>
    <col min="193" max="254" width="9.140625" style="2"/>
    <col min="255" max="255" width="20.5703125" style="2" customWidth="1"/>
    <col min="256" max="256" width="5.7109375" style="2" customWidth="1"/>
    <col min="257" max="257" width="7.85546875" style="2" customWidth="1"/>
    <col min="258" max="258" width="5.28515625" style="2" customWidth="1"/>
    <col min="259" max="259" width="4.7109375" style="2" customWidth="1"/>
    <col min="260" max="260" width="5.28515625" style="2" customWidth="1"/>
    <col min="261" max="261" width="5.140625" style="2" customWidth="1"/>
    <col min="262" max="262" width="4.5703125" style="2" bestFit="1" customWidth="1"/>
    <col min="263" max="263" width="4.42578125" style="2" customWidth="1"/>
    <col min="264" max="264" width="6.85546875" style="2" customWidth="1"/>
    <col min="265" max="265" width="7.140625" style="2" customWidth="1"/>
    <col min="266" max="266" width="7.42578125" style="2" customWidth="1"/>
    <col min="267" max="267" width="7.5703125" style="2" customWidth="1"/>
    <col min="268" max="269" width="5.28515625" style="2" customWidth="1"/>
    <col min="270" max="270" width="6" style="2" customWidth="1"/>
    <col min="271" max="272" width="5.140625" style="2" customWidth="1"/>
    <col min="273" max="273" width="7" style="2" customWidth="1"/>
    <col min="274" max="274" width="4.42578125" style="2" customWidth="1"/>
    <col min="275" max="275" width="5.28515625" style="2" customWidth="1"/>
    <col min="276" max="276" width="6.7109375" style="2" customWidth="1"/>
    <col min="277" max="277" width="5.28515625" style="2" customWidth="1"/>
    <col min="278" max="278" width="5.7109375" style="2" customWidth="1"/>
    <col min="279" max="364" width="0" style="2" hidden="1" customWidth="1"/>
    <col min="365" max="365" width="7.28515625" style="2" customWidth="1"/>
    <col min="366" max="367" width="0" style="2" hidden="1" customWidth="1"/>
    <col min="368" max="368" width="7.7109375" style="2" customWidth="1"/>
    <col min="369" max="510" width="9.140625" style="2"/>
    <col min="511" max="511" width="20.5703125" style="2" customWidth="1"/>
    <col min="512" max="512" width="5.7109375" style="2" customWidth="1"/>
    <col min="513" max="513" width="7.85546875" style="2" customWidth="1"/>
    <col min="514" max="514" width="5.28515625" style="2" customWidth="1"/>
    <col min="515" max="515" width="4.7109375" style="2" customWidth="1"/>
    <col min="516" max="516" width="5.28515625" style="2" customWidth="1"/>
    <col min="517" max="517" width="5.140625" style="2" customWidth="1"/>
    <col min="518" max="518" width="4.5703125" style="2" bestFit="1" customWidth="1"/>
    <col min="519" max="519" width="4.42578125" style="2" customWidth="1"/>
    <col min="520" max="520" width="6.85546875" style="2" customWidth="1"/>
    <col min="521" max="521" width="7.140625" style="2" customWidth="1"/>
    <col min="522" max="522" width="7.42578125" style="2" customWidth="1"/>
    <col min="523" max="523" width="7.5703125" style="2" customWidth="1"/>
    <col min="524" max="525" width="5.28515625" style="2" customWidth="1"/>
    <col min="526" max="526" width="6" style="2" customWidth="1"/>
    <col min="527" max="528" width="5.140625" style="2" customWidth="1"/>
    <col min="529" max="529" width="7" style="2" customWidth="1"/>
    <col min="530" max="530" width="4.42578125" style="2" customWidth="1"/>
    <col min="531" max="531" width="5.28515625" style="2" customWidth="1"/>
    <col min="532" max="532" width="6.7109375" style="2" customWidth="1"/>
    <col min="533" max="533" width="5.28515625" style="2" customWidth="1"/>
    <col min="534" max="534" width="5.7109375" style="2" customWidth="1"/>
    <col min="535" max="620" width="0" style="2" hidden="1" customWidth="1"/>
    <col min="621" max="621" width="7.28515625" style="2" customWidth="1"/>
    <col min="622" max="623" width="0" style="2" hidden="1" customWidth="1"/>
    <col min="624" max="624" width="7.7109375" style="2" customWidth="1"/>
    <col min="625" max="766" width="9.140625" style="2"/>
    <col min="767" max="767" width="20.5703125" style="2" customWidth="1"/>
    <col min="768" max="768" width="5.7109375" style="2" customWidth="1"/>
    <col min="769" max="769" width="7.85546875" style="2" customWidth="1"/>
    <col min="770" max="770" width="5.28515625" style="2" customWidth="1"/>
    <col min="771" max="771" width="4.7109375" style="2" customWidth="1"/>
    <col min="772" max="772" width="5.28515625" style="2" customWidth="1"/>
    <col min="773" max="773" width="5.140625" style="2" customWidth="1"/>
    <col min="774" max="774" width="4.5703125" style="2" bestFit="1" customWidth="1"/>
    <col min="775" max="775" width="4.42578125" style="2" customWidth="1"/>
    <col min="776" max="776" width="6.85546875" style="2" customWidth="1"/>
    <col min="777" max="777" width="7.140625" style="2" customWidth="1"/>
    <col min="778" max="778" width="7.42578125" style="2" customWidth="1"/>
    <col min="779" max="779" width="7.5703125" style="2" customWidth="1"/>
    <col min="780" max="781" width="5.28515625" style="2" customWidth="1"/>
    <col min="782" max="782" width="6" style="2" customWidth="1"/>
    <col min="783" max="784" width="5.140625" style="2" customWidth="1"/>
    <col min="785" max="785" width="7" style="2" customWidth="1"/>
    <col min="786" max="786" width="4.42578125" style="2" customWidth="1"/>
    <col min="787" max="787" width="5.28515625" style="2" customWidth="1"/>
    <col min="788" max="788" width="6.7109375" style="2" customWidth="1"/>
    <col min="789" max="789" width="5.28515625" style="2" customWidth="1"/>
    <col min="790" max="790" width="5.7109375" style="2" customWidth="1"/>
    <col min="791" max="876" width="0" style="2" hidden="1" customWidth="1"/>
    <col min="877" max="877" width="7.28515625" style="2" customWidth="1"/>
    <col min="878" max="879" width="0" style="2" hidden="1" customWidth="1"/>
    <col min="880" max="880" width="7.7109375" style="2" customWidth="1"/>
    <col min="881" max="1022" width="9.140625" style="2"/>
    <col min="1023" max="1023" width="20.5703125" style="2" customWidth="1"/>
    <col min="1024" max="1024" width="5.7109375" style="2" customWidth="1"/>
    <col min="1025" max="1025" width="7.85546875" style="2" customWidth="1"/>
    <col min="1026" max="1026" width="5.28515625" style="2" customWidth="1"/>
    <col min="1027" max="1027" width="4.7109375" style="2" customWidth="1"/>
    <col min="1028" max="1028" width="5.28515625" style="2" customWidth="1"/>
    <col min="1029" max="1029" width="5.140625" style="2" customWidth="1"/>
    <col min="1030" max="1030" width="4.5703125" style="2" bestFit="1" customWidth="1"/>
    <col min="1031" max="1031" width="4.42578125" style="2" customWidth="1"/>
    <col min="1032" max="1032" width="6.85546875" style="2" customWidth="1"/>
    <col min="1033" max="1033" width="7.140625" style="2" customWidth="1"/>
    <col min="1034" max="1034" width="7.42578125" style="2" customWidth="1"/>
    <col min="1035" max="1035" width="7.5703125" style="2" customWidth="1"/>
    <col min="1036" max="1037" width="5.28515625" style="2" customWidth="1"/>
    <col min="1038" max="1038" width="6" style="2" customWidth="1"/>
    <col min="1039" max="1040" width="5.140625" style="2" customWidth="1"/>
    <col min="1041" max="1041" width="7" style="2" customWidth="1"/>
    <col min="1042" max="1042" width="4.42578125" style="2" customWidth="1"/>
    <col min="1043" max="1043" width="5.28515625" style="2" customWidth="1"/>
    <col min="1044" max="1044" width="6.7109375" style="2" customWidth="1"/>
    <col min="1045" max="1045" width="5.28515625" style="2" customWidth="1"/>
    <col min="1046" max="1046" width="5.7109375" style="2" customWidth="1"/>
    <col min="1047" max="1132" width="0" style="2" hidden="1" customWidth="1"/>
    <col min="1133" max="1133" width="7.28515625" style="2" customWidth="1"/>
    <col min="1134" max="1135" width="0" style="2" hidden="1" customWidth="1"/>
    <col min="1136" max="1136" width="7.7109375" style="2" customWidth="1"/>
    <col min="1137" max="1278" width="9.140625" style="2"/>
    <col min="1279" max="1279" width="20.5703125" style="2" customWidth="1"/>
    <col min="1280" max="1280" width="5.7109375" style="2" customWidth="1"/>
    <col min="1281" max="1281" width="7.85546875" style="2" customWidth="1"/>
    <col min="1282" max="1282" width="5.28515625" style="2" customWidth="1"/>
    <col min="1283" max="1283" width="4.7109375" style="2" customWidth="1"/>
    <col min="1284" max="1284" width="5.28515625" style="2" customWidth="1"/>
    <col min="1285" max="1285" width="5.140625" style="2" customWidth="1"/>
    <col min="1286" max="1286" width="4.5703125" style="2" bestFit="1" customWidth="1"/>
    <col min="1287" max="1287" width="4.42578125" style="2" customWidth="1"/>
    <col min="1288" max="1288" width="6.85546875" style="2" customWidth="1"/>
    <col min="1289" max="1289" width="7.140625" style="2" customWidth="1"/>
    <col min="1290" max="1290" width="7.42578125" style="2" customWidth="1"/>
    <col min="1291" max="1291" width="7.5703125" style="2" customWidth="1"/>
    <col min="1292" max="1293" width="5.28515625" style="2" customWidth="1"/>
    <col min="1294" max="1294" width="6" style="2" customWidth="1"/>
    <col min="1295" max="1296" width="5.140625" style="2" customWidth="1"/>
    <col min="1297" max="1297" width="7" style="2" customWidth="1"/>
    <col min="1298" max="1298" width="4.42578125" style="2" customWidth="1"/>
    <col min="1299" max="1299" width="5.28515625" style="2" customWidth="1"/>
    <col min="1300" max="1300" width="6.7109375" style="2" customWidth="1"/>
    <col min="1301" max="1301" width="5.28515625" style="2" customWidth="1"/>
    <col min="1302" max="1302" width="5.7109375" style="2" customWidth="1"/>
    <col min="1303" max="1388" width="0" style="2" hidden="1" customWidth="1"/>
    <col min="1389" max="1389" width="7.28515625" style="2" customWidth="1"/>
    <col min="1390" max="1391" width="0" style="2" hidden="1" customWidth="1"/>
    <col min="1392" max="1392" width="7.7109375" style="2" customWidth="1"/>
    <col min="1393" max="1534" width="9.140625" style="2"/>
    <col min="1535" max="1535" width="20.5703125" style="2" customWidth="1"/>
    <col min="1536" max="1536" width="5.7109375" style="2" customWidth="1"/>
    <col min="1537" max="1537" width="7.85546875" style="2" customWidth="1"/>
    <col min="1538" max="1538" width="5.28515625" style="2" customWidth="1"/>
    <col min="1539" max="1539" width="4.7109375" style="2" customWidth="1"/>
    <col min="1540" max="1540" width="5.28515625" style="2" customWidth="1"/>
    <col min="1541" max="1541" width="5.140625" style="2" customWidth="1"/>
    <col min="1542" max="1542" width="4.5703125" style="2" bestFit="1" customWidth="1"/>
    <col min="1543" max="1543" width="4.42578125" style="2" customWidth="1"/>
    <col min="1544" max="1544" width="6.85546875" style="2" customWidth="1"/>
    <col min="1545" max="1545" width="7.140625" style="2" customWidth="1"/>
    <col min="1546" max="1546" width="7.42578125" style="2" customWidth="1"/>
    <col min="1547" max="1547" width="7.5703125" style="2" customWidth="1"/>
    <col min="1548" max="1549" width="5.28515625" style="2" customWidth="1"/>
    <col min="1550" max="1550" width="6" style="2" customWidth="1"/>
    <col min="1551" max="1552" width="5.140625" style="2" customWidth="1"/>
    <col min="1553" max="1553" width="7" style="2" customWidth="1"/>
    <col min="1554" max="1554" width="4.42578125" style="2" customWidth="1"/>
    <col min="1555" max="1555" width="5.28515625" style="2" customWidth="1"/>
    <col min="1556" max="1556" width="6.7109375" style="2" customWidth="1"/>
    <col min="1557" max="1557" width="5.28515625" style="2" customWidth="1"/>
    <col min="1558" max="1558" width="5.7109375" style="2" customWidth="1"/>
    <col min="1559" max="1644" width="0" style="2" hidden="1" customWidth="1"/>
    <col min="1645" max="1645" width="7.28515625" style="2" customWidth="1"/>
    <col min="1646" max="1647" width="0" style="2" hidden="1" customWidth="1"/>
    <col min="1648" max="1648" width="7.7109375" style="2" customWidth="1"/>
    <col min="1649" max="1790" width="9.140625" style="2"/>
    <col min="1791" max="1791" width="20.5703125" style="2" customWidth="1"/>
    <col min="1792" max="1792" width="5.7109375" style="2" customWidth="1"/>
    <col min="1793" max="1793" width="7.85546875" style="2" customWidth="1"/>
    <col min="1794" max="1794" width="5.28515625" style="2" customWidth="1"/>
    <col min="1795" max="1795" width="4.7109375" style="2" customWidth="1"/>
    <col min="1796" max="1796" width="5.28515625" style="2" customWidth="1"/>
    <col min="1797" max="1797" width="5.140625" style="2" customWidth="1"/>
    <col min="1798" max="1798" width="4.5703125" style="2" bestFit="1" customWidth="1"/>
    <col min="1799" max="1799" width="4.42578125" style="2" customWidth="1"/>
    <col min="1800" max="1800" width="6.85546875" style="2" customWidth="1"/>
    <col min="1801" max="1801" width="7.140625" style="2" customWidth="1"/>
    <col min="1802" max="1802" width="7.42578125" style="2" customWidth="1"/>
    <col min="1803" max="1803" width="7.5703125" style="2" customWidth="1"/>
    <col min="1804" max="1805" width="5.28515625" style="2" customWidth="1"/>
    <col min="1806" max="1806" width="6" style="2" customWidth="1"/>
    <col min="1807" max="1808" width="5.140625" style="2" customWidth="1"/>
    <col min="1809" max="1809" width="7" style="2" customWidth="1"/>
    <col min="1810" max="1810" width="4.42578125" style="2" customWidth="1"/>
    <col min="1811" max="1811" width="5.28515625" style="2" customWidth="1"/>
    <col min="1812" max="1812" width="6.7109375" style="2" customWidth="1"/>
    <col min="1813" max="1813" width="5.28515625" style="2" customWidth="1"/>
    <col min="1814" max="1814" width="5.7109375" style="2" customWidth="1"/>
    <col min="1815" max="1900" width="0" style="2" hidden="1" customWidth="1"/>
    <col min="1901" max="1901" width="7.28515625" style="2" customWidth="1"/>
    <col min="1902" max="1903" width="0" style="2" hidden="1" customWidth="1"/>
    <col min="1904" max="1904" width="7.7109375" style="2" customWidth="1"/>
    <col min="1905" max="2046" width="9.140625" style="2"/>
    <col min="2047" max="2047" width="20.5703125" style="2" customWidth="1"/>
    <col min="2048" max="2048" width="5.7109375" style="2" customWidth="1"/>
    <col min="2049" max="2049" width="7.85546875" style="2" customWidth="1"/>
    <col min="2050" max="2050" width="5.28515625" style="2" customWidth="1"/>
    <col min="2051" max="2051" width="4.7109375" style="2" customWidth="1"/>
    <col min="2052" max="2052" width="5.28515625" style="2" customWidth="1"/>
    <col min="2053" max="2053" width="5.140625" style="2" customWidth="1"/>
    <col min="2054" max="2054" width="4.5703125" style="2" bestFit="1" customWidth="1"/>
    <col min="2055" max="2055" width="4.42578125" style="2" customWidth="1"/>
    <col min="2056" max="2056" width="6.85546875" style="2" customWidth="1"/>
    <col min="2057" max="2057" width="7.140625" style="2" customWidth="1"/>
    <col min="2058" max="2058" width="7.42578125" style="2" customWidth="1"/>
    <col min="2059" max="2059" width="7.5703125" style="2" customWidth="1"/>
    <col min="2060" max="2061" width="5.28515625" style="2" customWidth="1"/>
    <col min="2062" max="2062" width="6" style="2" customWidth="1"/>
    <col min="2063" max="2064" width="5.140625" style="2" customWidth="1"/>
    <col min="2065" max="2065" width="7" style="2" customWidth="1"/>
    <col min="2066" max="2066" width="4.42578125" style="2" customWidth="1"/>
    <col min="2067" max="2067" width="5.28515625" style="2" customWidth="1"/>
    <col min="2068" max="2068" width="6.7109375" style="2" customWidth="1"/>
    <col min="2069" max="2069" width="5.28515625" style="2" customWidth="1"/>
    <col min="2070" max="2070" width="5.7109375" style="2" customWidth="1"/>
    <col min="2071" max="2156" width="0" style="2" hidden="1" customWidth="1"/>
    <col min="2157" max="2157" width="7.28515625" style="2" customWidth="1"/>
    <col min="2158" max="2159" width="0" style="2" hidden="1" customWidth="1"/>
    <col min="2160" max="2160" width="7.7109375" style="2" customWidth="1"/>
    <col min="2161" max="2302" width="9.140625" style="2"/>
    <col min="2303" max="2303" width="20.5703125" style="2" customWidth="1"/>
    <col min="2304" max="2304" width="5.7109375" style="2" customWidth="1"/>
    <col min="2305" max="2305" width="7.85546875" style="2" customWidth="1"/>
    <col min="2306" max="2306" width="5.28515625" style="2" customWidth="1"/>
    <col min="2307" max="2307" width="4.7109375" style="2" customWidth="1"/>
    <col min="2308" max="2308" width="5.28515625" style="2" customWidth="1"/>
    <col min="2309" max="2309" width="5.140625" style="2" customWidth="1"/>
    <col min="2310" max="2310" width="4.5703125" style="2" bestFit="1" customWidth="1"/>
    <col min="2311" max="2311" width="4.42578125" style="2" customWidth="1"/>
    <col min="2312" max="2312" width="6.85546875" style="2" customWidth="1"/>
    <col min="2313" max="2313" width="7.140625" style="2" customWidth="1"/>
    <col min="2314" max="2314" width="7.42578125" style="2" customWidth="1"/>
    <col min="2315" max="2315" width="7.5703125" style="2" customWidth="1"/>
    <col min="2316" max="2317" width="5.28515625" style="2" customWidth="1"/>
    <col min="2318" max="2318" width="6" style="2" customWidth="1"/>
    <col min="2319" max="2320" width="5.140625" style="2" customWidth="1"/>
    <col min="2321" max="2321" width="7" style="2" customWidth="1"/>
    <col min="2322" max="2322" width="4.42578125" style="2" customWidth="1"/>
    <col min="2323" max="2323" width="5.28515625" style="2" customWidth="1"/>
    <col min="2324" max="2324" width="6.7109375" style="2" customWidth="1"/>
    <col min="2325" max="2325" width="5.28515625" style="2" customWidth="1"/>
    <col min="2326" max="2326" width="5.7109375" style="2" customWidth="1"/>
    <col min="2327" max="2412" width="0" style="2" hidden="1" customWidth="1"/>
    <col min="2413" max="2413" width="7.28515625" style="2" customWidth="1"/>
    <col min="2414" max="2415" width="0" style="2" hidden="1" customWidth="1"/>
    <col min="2416" max="2416" width="7.7109375" style="2" customWidth="1"/>
    <col min="2417" max="2558" width="9.140625" style="2"/>
    <col min="2559" max="2559" width="20.5703125" style="2" customWidth="1"/>
    <col min="2560" max="2560" width="5.7109375" style="2" customWidth="1"/>
    <col min="2561" max="2561" width="7.85546875" style="2" customWidth="1"/>
    <col min="2562" max="2562" width="5.28515625" style="2" customWidth="1"/>
    <col min="2563" max="2563" width="4.7109375" style="2" customWidth="1"/>
    <col min="2564" max="2564" width="5.28515625" style="2" customWidth="1"/>
    <col min="2565" max="2565" width="5.140625" style="2" customWidth="1"/>
    <col min="2566" max="2566" width="4.5703125" style="2" bestFit="1" customWidth="1"/>
    <col min="2567" max="2567" width="4.42578125" style="2" customWidth="1"/>
    <col min="2568" max="2568" width="6.85546875" style="2" customWidth="1"/>
    <col min="2569" max="2569" width="7.140625" style="2" customWidth="1"/>
    <col min="2570" max="2570" width="7.42578125" style="2" customWidth="1"/>
    <col min="2571" max="2571" width="7.5703125" style="2" customWidth="1"/>
    <col min="2572" max="2573" width="5.28515625" style="2" customWidth="1"/>
    <col min="2574" max="2574" width="6" style="2" customWidth="1"/>
    <col min="2575" max="2576" width="5.140625" style="2" customWidth="1"/>
    <col min="2577" max="2577" width="7" style="2" customWidth="1"/>
    <col min="2578" max="2578" width="4.42578125" style="2" customWidth="1"/>
    <col min="2579" max="2579" width="5.28515625" style="2" customWidth="1"/>
    <col min="2580" max="2580" width="6.7109375" style="2" customWidth="1"/>
    <col min="2581" max="2581" width="5.28515625" style="2" customWidth="1"/>
    <col min="2582" max="2582" width="5.7109375" style="2" customWidth="1"/>
    <col min="2583" max="2668" width="0" style="2" hidden="1" customWidth="1"/>
    <col min="2669" max="2669" width="7.28515625" style="2" customWidth="1"/>
    <col min="2670" max="2671" width="0" style="2" hidden="1" customWidth="1"/>
    <col min="2672" max="2672" width="7.7109375" style="2" customWidth="1"/>
    <col min="2673" max="2814" width="9.140625" style="2"/>
    <col min="2815" max="2815" width="20.5703125" style="2" customWidth="1"/>
    <col min="2816" max="2816" width="5.7109375" style="2" customWidth="1"/>
    <col min="2817" max="2817" width="7.85546875" style="2" customWidth="1"/>
    <col min="2818" max="2818" width="5.28515625" style="2" customWidth="1"/>
    <col min="2819" max="2819" width="4.7109375" style="2" customWidth="1"/>
    <col min="2820" max="2820" width="5.28515625" style="2" customWidth="1"/>
    <col min="2821" max="2821" width="5.140625" style="2" customWidth="1"/>
    <col min="2822" max="2822" width="4.5703125" style="2" bestFit="1" customWidth="1"/>
    <col min="2823" max="2823" width="4.42578125" style="2" customWidth="1"/>
    <col min="2824" max="2824" width="6.85546875" style="2" customWidth="1"/>
    <col min="2825" max="2825" width="7.140625" style="2" customWidth="1"/>
    <col min="2826" max="2826" width="7.42578125" style="2" customWidth="1"/>
    <col min="2827" max="2827" width="7.5703125" style="2" customWidth="1"/>
    <col min="2828" max="2829" width="5.28515625" style="2" customWidth="1"/>
    <col min="2830" max="2830" width="6" style="2" customWidth="1"/>
    <col min="2831" max="2832" width="5.140625" style="2" customWidth="1"/>
    <col min="2833" max="2833" width="7" style="2" customWidth="1"/>
    <col min="2834" max="2834" width="4.42578125" style="2" customWidth="1"/>
    <col min="2835" max="2835" width="5.28515625" style="2" customWidth="1"/>
    <col min="2836" max="2836" width="6.7109375" style="2" customWidth="1"/>
    <col min="2837" max="2837" width="5.28515625" style="2" customWidth="1"/>
    <col min="2838" max="2838" width="5.7109375" style="2" customWidth="1"/>
    <col min="2839" max="2924" width="0" style="2" hidden="1" customWidth="1"/>
    <col min="2925" max="2925" width="7.28515625" style="2" customWidth="1"/>
    <col min="2926" max="2927" width="0" style="2" hidden="1" customWidth="1"/>
    <col min="2928" max="2928" width="7.7109375" style="2" customWidth="1"/>
    <col min="2929" max="3070" width="9.140625" style="2"/>
    <col min="3071" max="3071" width="20.5703125" style="2" customWidth="1"/>
    <col min="3072" max="3072" width="5.7109375" style="2" customWidth="1"/>
    <col min="3073" max="3073" width="7.85546875" style="2" customWidth="1"/>
    <col min="3074" max="3074" width="5.28515625" style="2" customWidth="1"/>
    <col min="3075" max="3075" width="4.7109375" style="2" customWidth="1"/>
    <col min="3076" max="3076" width="5.28515625" style="2" customWidth="1"/>
    <col min="3077" max="3077" width="5.140625" style="2" customWidth="1"/>
    <col min="3078" max="3078" width="4.5703125" style="2" bestFit="1" customWidth="1"/>
    <col min="3079" max="3079" width="4.42578125" style="2" customWidth="1"/>
    <col min="3080" max="3080" width="6.85546875" style="2" customWidth="1"/>
    <col min="3081" max="3081" width="7.140625" style="2" customWidth="1"/>
    <col min="3082" max="3082" width="7.42578125" style="2" customWidth="1"/>
    <col min="3083" max="3083" width="7.5703125" style="2" customWidth="1"/>
    <col min="3084" max="3085" width="5.28515625" style="2" customWidth="1"/>
    <col min="3086" max="3086" width="6" style="2" customWidth="1"/>
    <col min="3087" max="3088" width="5.140625" style="2" customWidth="1"/>
    <col min="3089" max="3089" width="7" style="2" customWidth="1"/>
    <col min="3090" max="3090" width="4.42578125" style="2" customWidth="1"/>
    <col min="3091" max="3091" width="5.28515625" style="2" customWidth="1"/>
    <col min="3092" max="3092" width="6.7109375" style="2" customWidth="1"/>
    <col min="3093" max="3093" width="5.28515625" style="2" customWidth="1"/>
    <col min="3094" max="3094" width="5.7109375" style="2" customWidth="1"/>
    <col min="3095" max="3180" width="0" style="2" hidden="1" customWidth="1"/>
    <col min="3181" max="3181" width="7.28515625" style="2" customWidth="1"/>
    <col min="3182" max="3183" width="0" style="2" hidden="1" customWidth="1"/>
    <col min="3184" max="3184" width="7.7109375" style="2" customWidth="1"/>
    <col min="3185" max="3326" width="9.140625" style="2"/>
    <col min="3327" max="3327" width="20.5703125" style="2" customWidth="1"/>
    <col min="3328" max="3328" width="5.7109375" style="2" customWidth="1"/>
    <col min="3329" max="3329" width="7.85546875" style="2" customWidth="1"/>
    <col min="3330" max="3330" width="5.28515625" style="2" customWidth="1"/>
    <col min="3331" max="3331" width="4.7109375" style="2" customWidth="1"/>
    <col min="3332" max="3332" width="5.28515625" style="2" customWidth="1"/>
    <col min="3333" max="3333" width="5.140625" style="2" customWidth="1"/>
    <col min="3334" max="3334" width="4.5703125" style="2" bestFit="1" customWidth="1"/>
    <col min="3335" max="3335" width="4.42578125" style="2" customWidth="1"/>
    <col min="3336" max="3336" width="6.85546875" style="2" customWidth="1"/>
    <col min="3337" max="3337" width="7.140625" style="2" customWidth="1"/>
    <col min="3338" max="3338" width="7.42578125" style="2" customWidth="1"/>
    <col min="3339" max="3339" width="7.5703125" style="2" customWidth="1"/>
    <col min="3340" max="3341" width="5.28515625" style="2" customWidth="1"/>
    <col min="3342" max="3342" width="6" style="2" customWidth="1"/>
    <col min="3343" max="3344" width="5.140625" style="2" customWidth="1"/>
    <col min="3345" max="3345" width="7" style="2" customWidth="1"/>
    <col min="3346" max="3346" width="4.42578125" style="2" customWidth="1"/>
    <col min="3347" max="3347" width="5.28515625" style="2" customWidth="1"/>
    <col min="3348" max="3348" width="6.7109375" style="2" customWidth="1"/>
    <col min="3349" max="3349" width="5.28515625" style="2" customWidth="1"/>
    <col min="3350" max="3350" width="5.7109375" style="2" customWidth="1"/>
    <col min="3351" max="3436" width="0" style="2" hidden="1" customWidth="1"/>
    <col min="3437" max="3437" width="7.28515625" style="2" customWidth="1"/>
    <col min="3438" max="3439" width="0" style="2" hidden="1" customWidth="1"/>
    <col min="3440" max="3440" width="7.7109375" style="2" customWidth="1"/>
    <col min="3441" max="3582" width="9.140625" style="2"/>
    <col min="3583" max="3583" width="20.5703125" style="2" customWidth="1"/>
    <col min="3584" max="3584" width="5.7109375" style="2" customWidth="1"/>
    <col min="3585" max="3585" width="7.85546875" style="2" customWidth="1"/>
    <col min="3586" max="3586" width="5.28515625" style="2" customWidth="1"/>
    <col min="3587" max="3587" width="4.7109375" style="2" customWidth="1"/>
    <col min="3588" max="3588" width="5.28515625" style="2" customWidth="1"/>
    <col min="3589" max="3589" width="5.140625" style="2" customWidth="1"/>
    <col min="3590" max="3590" width="4.5703125" style="2" bestFit="1" customWidth="1"/>
    <col min="3591" max="3591" width="4.42578125" style="2" customWidth="1"/>
    <col min="3592" max="3592" width="6.85546875" style="2" customWidth="1"/>
    <col min="3593" max="3593" width="7.140625" style="2" customWidth="1"/>
    <col min="3594" max="3594" width="7.42578125" style="2" customWidth="1"/>
    <col min="3595" max="3595" width="7.5703125" style="2" customWidth="1"/>
    <col min="3596" max="3597" width="5.28515625" style="2" customWidth="1"/>
    <col min="3598" max="3598" width="6" style="2" customWidth="1"/>
    <col min="3599" max="3600" width="5.140625" style="2" customWidth="1"/>
    <col min="3601" max="3601" width="7" style="2" customWidth="1"/>
    <col min="3602" max="3602" width="4.42578125" style="2" customWidth="1"/>
    <col min="3603" max="3603" width="5.28515625" style="2" customWidth="1"/>
    <col min="3604" max="3604" width="6.7109375" style="2" customWidth="1"/>
    <col min="3605" max="3605" width="5.28515625" style="2" customWidth="1"/>
    <col min="3606" max="3606" width="5.7109375" style="2" customWidth="1"/>
    <col min="3607" max="3692" width="0" style="2" hidden="1" customWidth="1"/>
    <col min="3693" max="3693" width="7.28515625" style="2" customWidth="1"/>
    <col min="3694" max="3695" width="0" style="2" hidden="1" customWidth="1"/>
    <col min="3696" max="3696" width="7.7109375" style="2" customWidth="1"/>
    <col min="3697" max="3838" width="9.140625" style="2"/>
    <col min="3839" max="3839" width="20.5703125" style="2" customWidth="1"/>
    <col min="3840" max="3840" width="5.7109375" style="2" customWidth="1"/>
    <col min="3841" max="3841" width="7.85546875" style="2" customWidth="1"/>
    <col min="3842" max="3842" width="5.28515625" style="2" customWidth="1"/>
    <col min="3843" max="3843" width="4.7109375" style="2" customWidth="1"/>
    <col min="3844" max="3844" width="5.28515625" style="2" customWidth="1"/>
    <col min="3845" max="3845" width="5.140625" style="2" customWidth="1"/>
    <col min="3846" max="3846" width="4.5703125" style="2" bestFit="1" customWidth="1"/>
    <col min="3847" max="3847" width="4.42578125" style="2" customWidth="1"/>
    <col min="3848" max="3848" width="6.85546875" style="2" customWidth="1"/>
    <col min="3849" max="3849" width="7.140625" style="2" customWidth="1"/>
    <col min="3850" max="3850" width="7.42578125" style="2" customWidth="1"/>
    <col min="3851" max="3851" width="7.5703125" style="2" customWidth="1"/>
    <col min="3852" max="3853" width="5.28515625" style="2" customWidth="1"/>
    <col min="3854" max="3854" width="6" style="2" customWidth="1"/>
    <col min="3855" max="3856" width="5.140625" style="2" customWidth="1"/>
    <col min="3857" max="3857" width="7" style="2" customWidth="1"/>
    <col min="3858" max="3858" width="4.42578125" style="2" customWidth="1"/>
    <col min="3859" max="3859" width="5.28515625" style="2" customWidth="1"/>
    <col min="3860" max="3860" width="6.7109375" style="2" customWidth="1"/>
    <col min="3861" max="3861" width="5.28515625" style="2" customWidth="1"/>
    <col min="3862" max="3862" width="5.7109375" style="2" customWidth="1"/>
    <col min="3863" max="3948" width="0" style="2" hidden="1" customWidth="1"/>
    <col min="3949" max="3949" width="7.28515625" style="2" customWidth="1"/>
    <col min="3950" max="3951" width="0" style="2" hidden="1" customWidth="1"/>
    <col min="3952" max="3952" width="7.7109375" style="2" customWidth="1"/>
    <col min="3953" max="4094" width="9.140625" style="2"/>
    <col min="4095" max="4095" width="20.5703125" style="2" customWidth="1"/>
    <col min="4096" max="4096" width="5.7109375" style="2" customWidth="1"/>
    <col min="4097" max="4097" width="7.85546875" style="2" customWidth="1"/>
    <col min="4098" max="4098" width="5.28515625" style="2" customWidth="1"/>
    <col min="4099" max="4099" width="4.7109375" style="2" customWidth="1"/>
    <col min="4100" max="4100" width="5.28515625" style="2" customWidth="1"/>
    <col min="4101" max="4101" width="5.140625" style="2" customWidth="1"/>
    <col min="4102" max="4102" width="4.5703125" style="2" bestFit="1" customWidth="1"/>
    <col min="4103" max="4103" width="4.42578125" style="2" customWidth="1"/>
    <col min="4104" max="4104" width="6.85546875" style="2" customWidth="1"/>
    <col min="4105" max="4105" width="7.140625" style="2" customWidth="1"/>
    <col min="4106" max="4106" width="7.42578125" style="2" customWidth="1"/>
    <col min="4107" max="4107" width="7.5703125" style="2" customWidth="1"/>
    <col min="4108" max="4109" width="5.28515625" style="2" customWidth="1"/>
    <col min="4110" max="4110" width="6" style="2" customWidth="1"/>
    <col min="4111" max="4112" width="5.140625" style="2" customWidth="1"/>
    <col min="4113" max="4113" width="7" style="2" customWidth="1"/>
    <col min="4114" max="4114" width="4.42578125" style="2" customWidth="1"/>
    <col min="4115" max="4115" width="5.28515625" style="2" customWidth="1"/>
    <col min="4116" max="4116" width="6.7109375" style="2" customWidth="1"/>
    <col min="4117" max="4117" width="5.28515625" style="2" customWidth="1"/>
    <col min="4118" max="4118" width="5.7109375" style="2" customWidth="1"/>
    <col min="4119" max="4204" width="0" style="2" hidden="1" customWidth="1"/>
    <col min="4205" max="4205" width="7.28515625" style="2" customWidth="1"/>
    <col min="4206" max="4207" width="0" style="2" hidden="1" customWidth="1"/>
    <col min="4208" max="4208" width="7.7109375" style="2" customWidth="1"/>
    <col min="4209" max="4350" width="9.140625" style="2"/>
    <col min="4351" max="4351" width="20.5703125" style="2" customWidth="1"/>
    <col min="4352" max="4352" width="5.7109375" style="2" customWidth="1"/>
    <col min="4353" max="4353" width="7.85546875" style="2" customWidth="1"/>
    <col min="4354" max="4354" width="5.28515625" style="2" customWidth="1"/>
    <col min="4355" max="4355" width="4.7109375" style="2" customWidth="1"/>
    <col min="4356" max="4356" width="5.28515625" style="2" customWidth="1"/>
    <col min="4357" max="4357" width="5.140625" style="2" customWidth="1"/>
    <col min="4358" max="4358" width="4.5703125" style="2" bestFit="1" customWidth="1"/>
    <col min="4359" max="4359" width="4.42578125" style="2" customWidth="1"/>
    <col min="4360" max="4360" width="6.85546875" style="2" customWidth="1"/>
    <col min="4361" max="4361" width="7.140625" style="2" customWidth="1"/>
    <col min="4362" max="4362" width="7.42578125" style="2" customWidth="1"/>
    <col min="4363" max="4363" width="7.5703125" style="2" customWidth="1"/>
    <col min="4364" max="4365" width="5.28515625" style="2" customWidth="1"/>
    <col min="4366" max="4366" width="6" style="2" customWidth="1"/>
    <col min="4367" max="4368" width="5.140625" style="2" customWidth="1"/>
    <col min="4369" max="4369" width="7" style="2" customWidth="1"/>
    <col min="4370" max="4370" width="4.42578125" style="2" customWidth="1"/>
    <col min="4371" max="4371" width="5.28515625" style="2" customWidth="1"/>
    <col min="4372" max="4372" width="6.7109375" style="2" customWidth="1"/>
    <col min="4373" max="4373" width="5.28515625" style="2" customWidth="1"/>
    <col min="4374" max="4374" width="5.7109375" style="2" customWidth="1"/>
    <col min="4375" max="4460" width="0" style="2" hidden="1" customWidth="1"/>
    <col min="4461" max="4461" width="7.28515625" style="2" customWidth="1"/>
    <col min="4462" max="4463" width="0" style="2" hidden="1" customWidth="1"/>
    <col min="4464" max="4464" width="7.7109375" style="2" customWidth="1"/>
    <col min="4465" max="4606" width="9.140625" style="2"/>
    <col min="4607" max="4607" width="20.5703125" style="2" customWidth="1"/>
    <col min="4608" max="4608" width="5.7109375" style="2" customWidth="1"/>
    <col min="4609" max="4609" width="7.85546875" style="2" customWidth="1"/>
    <col min="4610" max="4610" width="5.28515625" style="2" customWidth="1"/>
    <col min="4611" max="4611" width="4.7109375" style="2" customWidth="1"/>
    <col min="4612" max="4612" width="5.28515625" style="2" customWidth="1"/>
    <col min="4613" max="4613" width="5.140625" style="2" customWidth="1"/>
    <col min="4614" max="4614" width="4.5703125" style="2" bestFit="1" customWidth="1"/>
    <col min="4615" max="4615" width="4.42578125" style="2" customWidth="1"/>
    <col min="4616" max="4616" width="6.85546875" style="2" customWidth="1"/>
    <col min="4617" max="4617" width="7.140625" style="2" customWidth="1"/>
    <col min="4618" max="4618" width="7.42578125" style="2" customWidth="1"/>
    <col min="4619" max="4619" width="7.5703125" style="2" customWidth="1"/>
    <col min="4620" max="4621" width="5.28515625" style="2" customWidth="1"/>
    <col min="4622" max="4622" width="6" style="2" customWidth="1"/>
    <col min="4623" max="4624" width="5.140625" style="2" customWidth="1"/>
    <col min="4625" max="4625" width="7" style="2" customWidth="1"/>
    <col min="4626" max="4626" width="4.42578125" style="2" customWidth="1"/>
    <col min="4627" max="4627" width="5.28515625" style="2" customWidth="1"/>
    <col min="4628" max="4628" width="6.7109375" style="2" customWidth="1"/>
    <col min="4629" max="4629" width="5.28515625" style="2" customWidth="1"/>
    <col min="4630" max="4630" width="5.7109375" style="2" customWidth="1"/>
    <col min="4631" max="4716" width="0" style="2" hidden="1" customWidth="1"/>
    <col min="4717" max="4717" width="7.28515625" style="2" customWidth="1"/>
    <col min="4718" max="4719" width="0" style="2" hidden="1" customWidth="1"/>
    <col min="4720" max="4720" width="7.7109375" style="2" customWidth="1"/>
    <col min="4721" max="4862" width="9.140625" style="2"/>
    <col min="4863" max="4863" width="20.5703125" style="2" customWidth="1"/>
    <col min="4864" max="4864" width="5.7109375" style="2" customWidth="1"/>
    <col min="4865" max="4865" width="7.85546875" style="2" customWidth="1"/>
    <col min="4866" max="4866" width="5.28515625" style="2" customWidth="1"/>
    <col min="4867" max="4867" width="4.7109375" style="2" customWidth="1"/>
    <col min="4868" max="4868" width="5.28515625" style="2" customWidth="1"/>
    <col min="4869" max="4869" width="5.140625" style="2" customWidth="1"/>
    <col min="4870" max="4870" width="4.5703125" style="2" bestFit="1" customWidth="1"/>
    <col min="4871" max="4871" width="4.42578125" style="2" customWidth="1"/>
    <col min="4872" max="4872" width="6.85546875" style="2" customWidth="1"/>
    <col min="4873" max="4873" width="7.140625" style="2" customWidth="1"/>
    <col min="4874" max="4874" width="7.42578125" style="2" customWidth="1"/>
    <col min="4875" max="4875" width="7.5703125" style="2" customWidth="1"/>
    <col min="4876" max="4877" width="5.28515625" style="2" customWidth="1"/>
    <col min="4878" max="4878" width="6" style="2" customWidth="1"/>
    <col min="4879" max="4880" width="5.140625" style="2" customWidth="1"/>
    <col min="4881" max="4881" width="7" style="2" customWidth="1"/>
    <col min="4882" max="4882" width="4.42578125" style="2" customWidth="1"/>
    <col min="4883" max="4883" width="5.28515625" style="2" customWidth="1"/>
    <col min="4884" max="4884" width="6.7109375" style="2" customWidth="1"/>
    <col min="4885" max="4885" width="5.28515625" style="2" customWidth="1"/>
    <col min="4886" max="4886" width="5.7109375" style="2" customWidth="1"/>
    <col min="4887" max="4972" width="0" style="2" hidden="1" customWidth="1"/>
    <col min="4973" max="4973" width="7.28515625" style="2" customWidth="1"/>
    <col min="4974" max="4975" width="0" style="2" hidden="1" customWidth="1"/>
    <col min="4976" max="4976" width="7.7109375" style="2" customWidth="1"/>
    <col min="4977" max="5118" width="9.140625" style="2"/>
    <col min="5119" max="5119" width="20.5703125" style="2" customWidth="1"/>
    <col min="5120" max="5120" width="5.7109375" style="2" customWidth="1"/>
    <col min="5121" max="5121" width="7.85546875" style="2" customWidth="1"/>
    <col min="5122" max="5122" width="5.28515625" style="2" customWidth="1"/>
    <col min="5123" max="5123" width="4.7109375" style="2" customWidth="1"/>
    <col min="5124" max="5124" width="5.28515625" style="2" customWidth="1"/>
    <col min="5125" max="5125" width="5.140625" style="2" customWidth="1"/>
    <col min="5126" max="5126" width="4.5703125" style="2" bestFit="1" customWidth="1"/>
    <col min="5127" max="5127" width="4.42578125" style="2" customWidth="1"/>
    <col min="5128" max="5128" width="6.85546875" style="2" customWidth="1"/>
    <col min="5129" max="5129" width="7.140625" style="2" customWidth="1"/>
    <col min="5130" max="5130" width="7.42578125" style="2" customWidth="1"/>
    <col min="5131" max="5131" width="7.5703125" style="2" customWidth="1"/>
    <col min="5132" max="5133" width="5.28515625" style="2" customWidth="1"/>
    <col min="5134" max="5134" width="6" style="2" customWidth="1"/>
    <col min="5135" max="5136" width="5.140625" style="2" customWidth="1"/>
    <col min="5137" max="5137" width="7" style="2" customWidth="1"/>
    <col min="5138" max="5138" width="4.42578125" style="2" customWidth="1"/>
    <col min="5139" max="5139" width="5.28515625" style="2" customWidth="1"/>
    <col min="5140" max="5140" width="6.7109375" style="2" customWidth="1"/>
    <col min="5141" max="5141" width="5.28515625" style="2" customWidth="1"/>
    <col min="5142" max="5142" width="5.7109375" style="2" customWidth="1"/>
    <col min="5143" max="5228" width="0" style="2" hidden="1" customWidth="1"/>
    <col min="5229" max="5229" width="7.28515625" style="2" customWidth="1"/>
    <col min="5230" max="5231" width="0" style="2" hidden="1" customWidth="1"/>
    <col min="5232" max="5232" width="7.7109375" style="2" customWidth="1"/>
    <col min="5233" max="5374" width="9.140625" style="2"/>
    <col min="5375" max="5375" width="20.5703125" style="2" customWidth="1"/>
    <col min="5376" max="5376" width="5.7109375" style="2" customWidth="1"/>
    <col min="5377" max="5377" width="7.85546875" style="2" customWidth="1"/>
    <col min="5378" max="5378" width="5.28515625" style="2" customWidth="1"/>
    <col min="5379" max="5379" width="4.7109375" style="2" customWidth="1"/>
    <col min="5380" max="5380" width="5.28515625" style="2" customWidth="1"/>
    <col min="5381" max="5381" width="5.140625" style="2" customWidth="1"/>
    <col min="5382" max="5382" width="4.5703125" style="2" bestFit="1" customWidth="1"/>
    <col min="5383" max="5383" width="4.42578125" style="2" customWidth="1"/>
    <col min="5384" max="5384" width="6.85546875" style="2" customWidth="1"/>
    <col min="5385" max="5385" width="7.140625" style="2" customWidth="1"/>
    <col min="5386" max="5386" width="7.42578125" style="2" customWidth="1"/>
    <col min="5387" max="5387" width="7.5703125" style="2" customWidth="1"/>
    <col min="5388" max="5389" width="5.28515625" style="2" customWidth="1"/>
    <col min="5390" max="5390" width="6" style="2" customWidth="1"/>
    <col min="5391" max="5392" width="5.140625" style="2" customWidth="1"/>
    <col min="5393" max="5393" width="7" style="2" customWidth="1"/>
    <col min="5394" max="5394" width="4.42578125" style="2" customWidth="1"/>
    <col min="5395" max="5395" width="5.28515625" style="2" customWidth="1"/>
    <col min="5396" max="5396" width="6.7109375" style="2" customWidth="1"/>
    <col min="5397" max="5397" width="5.28515625" style="2" customWidth="1"/>
    <col min="5398" max="5398" width="5.7109375" style="2" customWidth="1"/>
    <col min="5399" max="5484" width="0" style="2" hidden="1" customWidth="1"/>
    <col min="5485" max="5485" width="7.28515625" style="2" customWidth="1"/>
    <col min="5486" max="5487" width="0" style="2" hidden="1" customWidth="1"/>
    <col min="5488" max="5488" width="7.7109375" style="2" customWidth="1"/>
    <col min="5489" max="5630" width="9.140625" style="2"/>
    <col min="5631" max="5631" width="20.5703125" style="2" customWidth="1"/>
    <col min="5632" max="5632" width="5.7109375" style="2" customWidth="1"/>
    <col min="5633" max="5633" width="7.85546875" style="2" customWidth="1"/>
    <col min="5634" max="5634" width="5.28515625" style="2" customWidth="1"/>
    <col min="5635" max="5635" width="4.7109375" style="2" customWidth="1"/>
    <col min="5636" max="5636" width="5.28515625" style="2" customWidth="1"/>
    <col min="5637" max="5637" width="5.140625" style="2" customWidth="1"/>
    <col min="5638" max="5638" width="4.5703125" style="2" bestFit="1" customWidth="1"/>
    <col min="5639" max="5639" width="4.42578125" style="2" customWidth="1"/>
    <col min="5640" max="5640" width="6.85546875" style="2" customWidth="1"/>
    <col min="5641" max="5641" width="7.140625" style="2" customWidth="1"/>
    <col min="5642" max="5642" width="7.42578125" style="2" customWidth="1"/>
    <col min="5643" max="5643" width="7.5703125" style="2" customWidth="1"/>
    <col min="5644" max="5645" width="5.28515625" style="2" customWidth="1"/>
    <col min="5646" max="5646" width="6" style="2" customWidth="1"/>
    <col min="5647" max="5648" width="5.140625" style="2" customWidth="1"/>
    <col min="5649" max="5649" width="7" style="2" customWidth="1"/>
    <col min="5650" max="5650" width="4.42578125" style="2" customWidth="1"/>
    <col min="5651" max="5651" width="5.28515625" style="2" customWidth="1"/>
    <col min="5652" max="5652" width="6.7109375" style="2" customWidth="1"/>
    <col min="5653" max="5653" width="5.28515625" style="2" customWidth="1"/>
    <col min="5654" max="5654" width="5.7109375" style="2" customWidth="1"/>
    <col min="5655" max="5740" width="0" style="2" hidden="1" customWidth="1"/>
    <col min="5741" max="5741" width="7.28515625" style="2" customWidth="1"/>
    <col min="5742" max="5743" width="0" style="2" hidden="1" customWidth="1"/>
    <col min="5744" max="5744" width="7.7109375" style="2" customWidth="1"/>
    <col min="5745" max="5886" width="9.140625" style="2"/>
    <col min="5887" max="5887" width="20.5703125" style="2" customWidth="1"/>
    <col min="5888" max="5888" width="5.7109375" style="2" customWidth="1"/>
    <col min="5889" max="5889" width="7.85546875" style="2" customWidth="1"/>
    <col min="5890" max="5890" width="5.28515625" style="2" customWidth="1"/>
    <col min="5891" max="5891" width="4.7109375" style="2" customWidth="1"/>
    <col min="5892" max="5892" width="5.28515625" style="2" customWidth="1"/>
    <col min="5893" max="5893" width="5.140625" style="2" customWidth="1"/>
    <col min="5894" max="5894" width="4.5703125" style="2" bestFit="1" customWidth="1"/>
    <col min="5895" max="5895" width="4.42578125" style="2" customWidth="1"/>
    <col min="5896" max="5896" width="6.85546875" style="2" customWidth="1"/>
    <col min="5897" max="5897" width="7.140625" style="2" customWidth="1"/>
    <col min="5898" max="5898" width="7.42578125" style="2" customWidth="1"/>
    <col min="5899" max="5899" width="7.5703125" style="2" customWidth="1"/>
    <col min="5900" max="5901" width="5.28515625" style="2" customWidth="1"/>
    <col min="5902" max="5902" width="6" style="2" customWidth="1"/>
    <col min="5903" max="5904" width="5.140625" style="2" customWidth="1"/>
    <col min="5905" max="5905" width="7" style="2" customWidth="1"/>
    <col min="5906" max="5906" width="4.42578125" style="2" customWidth="1"/>
    <col min="5907" max="5907" width="5.28515625" style="2" customWidth="1"/>
    <col min="5908" max="5908" width="6.7109375" style="2" customWidth="1"/>
    <col min="5909" max="5909" width="5.28515625" style="2" customWidth="1"/>
    <col min="5910" max="5910" width="5.7109375" style="2" customWidth="1"/>
    <col min="5911" max="5996" width="0" style="2" hidden="1" customWidth="1"/>
    <col min="5997" max="5997" width="7.28515625" style="2" customWidth="1"/>
    <col min="5998" max="5999" width="0" style="2" hidden="1" customWidth="1"/>
    <col min="6000" max="6000" width="7.7109375" style="2" customWidth="1"/>
    <col min="6001" max="6142" width="9.140625" style="2"/>
    <col min="6143" max="6143" width="20.5703125" style="2" customWidth="1"/>
    <col min="6144" max="6144" width="5.7109375" style="2" customWidth="1"/>
    <col min="6145" max="6145" width="7.85546875" style="2" customWidth="1"/>
    <col min="6146" max="6146" width="5.28515625" style="2" customWidth="1"/>
    <col min="6147" max="6147" width="4.7109375" style="2" customWidth="1"/>
    <col min="6148" max="6148" width="5.28515625" style="2" customWidth="1"/>
    <col min="6149" max="6149" width="5.140625" style="2" customWidth="1"/>
    <col min="6150" max="6150" width="4.5703125" style="2" bestFit="1" customWidth="1"/>
    <col min="6151" max="6151" width="4.42578125" style="2" customWidth="1"/>
    <col min="6152" max="6152" width="6.85546875" style="2" customWidth="1"/>
    <col min="6153" max="6153" width="7.140625" style="2" customWidth="1"/>
    <col min="6154" max="6154" width="7.42578125" style="2" customWidth="1"/>
    <col min="6155" max="6155" width="7.5703125" style="2" customWidth="1"/>
    <col min="6156" max="6157" width="5.28515625" style="2" customWidth="1"/>
    <col min="6158" max="6158" width="6" style="2" customWidth="1"/>
    <col min="6159" max="6160" width="5.140625" style="2" customWidth="1"/>
    <col min="6161" max="6161" width="7" style="2" customWidth="1"/>
    <col min="6162" max="6162" width="4.42578125" style="2" customWidth="1"/>
    <col min="6163" max="6163" width="5.28515625" style="2" customWidth="1"/>
    <col min="6164" max="6164" width="6.7109375" style="2" customWidth="1"/>
    <col min="6165" max="6165" width="5.28515625" style="2" customWidth="1"/>
    <col min="6166" max="6166" width="5.7109375" style="2" customWidth="1"/>
    <col min="6167" max="6252" width="0" style="2" hidden="1" customWidth="1"/>
    <col min="6253" max="6253" width="7.28515625" style="2" customWidth="1"/>
    <col min="6254" max="6255" width="0" style="2" hidden="1" customWidth="1"/>
    <col min="6256" max="6256" width="7.7109375" style="2" customWidth="1"/>
    <col min="6257" max="6398" width="9.140625" style="2"/>
    <col min="6399" max="6399" width="20.5703125" style="2" customWidth="1"/>
    <col min="6400" max="6400" width="5.7109375" style="2" customWidth="1"/>
    <col min="6401" max="6401" width="7.85546875" style="2" customWidth="1"/>
    <col min="6402" max="6402" width="5.28515625" style="2" customWidth="1"/>
    <col min="6403" max="6403" width="4.7109375" style="2" customWidth="1"/>
    <col min="6404" max="6404" width="5.28515625" style="2" customWidth="1"/>
    <col min="6405" max="6405" width="5.140625" style="2" customWidth="1"/>
    <col min="6406" max="6406" width="4.5703125" style="2" bestFit="1" customWidth="1"/>
    <col min="6407" max="6407" width="4.42578125" style="2" customWidth="1"/>
    <col min="6408" max="6408" width="6.85546875" style="2" customWidth="1"/>
    <col min="6409" max="6409" width="7.140625" style="2" customWidth="1"/>
    <col min="6410" max="6410" width="7.42578125" style="2" customWidth="1"/>
    <col min="6411" max="6411" width="7.5703125" style="2" customWidth="1"/>
    <col min="6412" max="6413" width="5.28515625" style="2" customWidth="1"/>
    <col min="6414" max="6414" width="6" style="2" customWidth="1"/>
    <col min="6415" max="6416" width="5.140625" style="2" customWidth="1"/>
    <col min="6417" max="6417" width="7" style="2" customWidth="1"/>
    <col min="6418" max="6418" width="4.42578125" style="2" customWidth="1"/>
    <col min="6419" max="6419" width="5.28515625" style="2" customWidth="1"/>
    <col min="6420" max="6420" width="6.7109375" style="2" customWidth="1"/>
    <col min="6421" max="6421" width="5.28515625" style="2" customWidth="1"/>
    <col min="6422" max="6422" width="5.7109375" style="2" customWidth="1"/>
    <col min="6423" max="6508" width="0" style="2" hidden="1" customWidth="1"/>
    <col min="6509" max="6509" width="7.28515625" style="2" customWidth="1"/>
    <col min="6510" max="6511" width="0" style="2" hidden="1" customWidth="1"/>
    <col min="6512" max="6512" width="7.7109375" style="2" customWidth="1"/>
    <col min="6513" max="6654" width="9.140625" style="2"/>
    <col min="6655" max="6655" width="20.5703125" style="2" customWidth="1"/>
    <col min="6656" max="6656" width="5.7109375" style="2" customWidth="1"/>
    <col min="6657" max="6657" width="7.85546875" style="2" customWidth="1"/>
    <col min="6658" max="6658" width="5.28515625" style="2" customWidth="1"/>
    <col min="6659" max="6659" width="4.7109375" style="2" customWidth="1"/>
    <col min="6660" max="6660" width="5.28515625" style="2" customWidth="1"/>
    <col min="6661" max="6661" width="5.140625" style="2" customWidth="1"/>
    <col min="6662" max="6662" width="4.5703125" style="2" bestFit="1" customWidth="1"/>
    <col min="6663" max="6663" width="4.42578125" style="2" customWidth="1"/>
    <col min="6664" max="6664" width="6.85546875" style="2" customWidth="1"/>
    <col min="6665" max="6665" width="7.140625" style="2" customWidth="1"/>
    <col min="6666" max="6666" width="7.42578125" style="2" customWidth="1"/>
    <col min="6667" max="6667" width="7.5703125" style="2" customWidth="1"/>
    <col min="6668" max="6669" width="5.28515625" style="2" customWidth="1"/>
    <col min="6670" max="6670" width="6" style="2" customWidth="1"/>
    <col min="6671" max="6672" width="5.140625" style="2" customWidth="1"/>
    <col min="6673" max="6673" width="7" style="2" customWidth="1"/>
    <col min="6674" max="6674" width="4.42578125" style="2" customWidth="1"/>
    <col min="6675" max="6675" width="5.28515625" style="2" customWidth="1"/>
    <col min="6676" max="6676" width="6.7109375" style="2" customWidth="1"/>
    <col min="6677" max="6677" width="5.28515625" style="2" customWidth="1"/>
    <col min="6678" max="6678" width="5.7109375" style="2" customWidth="1"/>
    <col min="6679" max="6764" width="0" style="2" hidden="1" customWidth="1"/>
    <col min="6765" max="6765" width="7.28515625" style="2" customWidth="1"/>
    <col min="6766" max="6767" width="0" style="2" hidden="1" customWidth="1"/>
    <col min="6768" max="6768" width="7.7109375" style="2" customWidth="1"/>
    <col min="6769" max="6910" width="9.140625" style="2"/>
    <col min="6911" max="6911" width="20.5703125" style="2" customWidth="1"/>
    <col min="6912" max="6912" width="5.7109375" style="2" customWidth="1"/>
    <col min="6913" max="6913" width="7.85546875" style="2" customWidth="1"/>
    <col min="6914" max="6914" width="5.28515625" style="2" customWidth="1"/>
    <col min="6915" max="6915" width="4.7109375" style="2" customWidth="1"/>
    <col min="6916" max="6916" width="5.28515625" style="2" customWidth="1"/>
    <col min="6917" max="6917" width="5.140625" style="2" customWidth="1"/>
    <col min="6918" max="6918" width="4.5703125" style="2" bestFit="1" customWidth="1"/>
    <col min="6919" max="6919" width="4.42578125" style="2" customWidth="1"/>
    <col min="6920" max="6920" width="6.85546875" style="2" customWidth="1"/>
    <col min="6921" max="6921" width="7.140625" style="2" customWidth="1"/>
    <col min="6922" max="6922" width="7.42578125" style="2" customWidth="1"/>
    <col min="6923" max="6923" width="7.5703125" style="2" customWidth="1"/>
    <col min="6924" max="6925" width="5.28515625" style="2" customWidth="1"/>
    <col min="6926" max="6926" width="6" style="2" customWidth="1"/>
    <col min="6927" max="6928" width="5.140625" style="2" customWidth="1"/>
    <col min="6929" max="6929" width="7" style="2" customWidth="1"/>
    <col min="6930" max="6930" width="4.42578125" style="2" customWidth="1"/>
    <col min="6931" max="6931" width="5.28515625" style="2" customWidth="1"/>
    <col min="6932" max="6932" width="6.7109375" style="2" customWidth="1"/>
    <col min="6933" max="6933" width="5.28515625" style="2" customWidth="1"/>
    <col min="6934" max="6934" width="5.7109375" style="2" customWidth="1"/>
    <col min="6935" max="7020" width="0" style="2" hidden="1" customWidth="1"/>
    <col min="7021" max="7021" width="7.28515625" style="2" customWidth="1"/>
    <col min="7022" max="7023" width="0" style="2" hidden="1" customWidth="1"/>
    <col min="7024" max="7024" width="7.7109375" style="2" customWidth="1"/>
    <col min="7025" max="7166" width="9.140625" style="2"/>
    <col min="7167" max="7167" width="20.5703125" style="2" customWidth="1"/>
    <col min="7168" max="7168" width="5.7109375" style="2" customWidth="1"/>
    <col min="7169" max="7169" width="7.85546875" style="2" customWidth="1"/>
    <col min="7170" max="7170" width="5.28515625" style="2" customWidth="1"/>
    <col min="7171" max="7171" width="4.7109375" style="2" customWidth="1"/>
    <col min="7172" max="7172" width="5.28515625" style="2" customWidth="1"/>
    <col min="7173" max="7173" width="5.140625" style="2" customWidth="1"/>
    <col min="7174" max="7174" width="4.5703125" style="2" bestFit="1" customWidth="1"/>
    <col min="7175" max="7175" width="4.42578125" style="2" customWidth="1"/>
    <col min="7176" max="7176" width="6.85546875" style="2" customWidth="1"/>
    <col min="7177" max="7177" width="7.140625" style="2" customWidth="1"/>
    <col min="7178" max="7178" width="7.42578125" style="2" customWidth="1"/>
    <col min="7179" max="7179" width="7.5703125" style="2" customWidth="1"/>
    <col min="7180" max="7181" width="5.28515625" style="2" customWidth="1"/>
    <col min="7182" max="7182" width="6" style="2" customWidth="1"/>
    <col min="7183" max="7184" width="5.140625" style="2" customWidth="1"/>
    <col min="7185" max="7185" width="7" style="2" customWidth="1"/>
    <col min="7186" max="7186" width="4.42578125" style="2" customWidth="1"/>
    <col min="7187" max="7187" width="5.28515625" style="2" customWidth="1"/>
    <col min="7188" max="7188" width="6.7109375" style="2" customWidth="1"/>
    <col min="7189" max="7189" width="5.28515625" style="2" customWidth="1"/>
    <col min="7190" max="7190" width="5.7109375" style="2" customWidth="1"/>
    <col min="7191" max="7276" width="0" style="2" hidden="1" customWidth="1"/>
    <col min="7277" max="7277" width="7.28515625" style="2" customWidth="1"/>
    <col min="7278" max="7279" width="0" style="2" hidden="1" customWidth="1"/>
    <col min="7280" max="7280" width="7.7109375" style="2" customWidth="1"/>
    <col min="7281" max="7422" width="9.140625" style="2"/>
    <col min="7423" max="7423" width="20.5703125" style="2" customWidth="1"/>
    <col min="7424" max="7424" width="5.7109375" style="2" customWidth="1"/>
    <col min="7425" max="7425" width="7.85546875" style="2" customWidth="1"/>
    <col min="7426" max="7426" width="5.28515625" style="2" customWidth="1"/>
    <col min="7427" max="7427" width="4.7109375" style="2" customWidth="1"/>
    <col min="7428" max="7428" width="5.28515625" style="2" customWidth="1"/>
    <col min="7429" max="7429" width="5.140625" style="2" customWidth="1"/>
    <col min="7430" max="7430" width="4.5703125" style="2" bestFit="1" customWidth="1"/>
    <col min="7431" max="7431" width="4.42578125" style="2" customWidth="1"/>
    <col min="7432" max="7432" width="6.85546875" style="2" customWidth="1"/>
    <col min="7433" max="7433" width="7.140625" style="2" customWidth="1"/>
    <col min="7434" max="7434" width="7.42578125" style="2" customWidth="1"/>
    <col min="7435" max="7435" width="7.5703125" style="2" customWidth="1"/>
    <col min="7436" max="7437" width="5.28515625" style="2" customWidth="1"/>
    <col min="7438" max="7438" width="6" style="2" customWidth="1"/>
    <col min="7439" max="7440" width="5.140625" style="2" customWidth="1"/>
    <col min="7441" max="7441" width="7" style="2" customWidth="1"/>
    <col min="7442" max="7442" width="4.42578125" style="2" customWidth="1"/>
    <col min="7443" max="7443" width="5.28515625" style="2" customWidth="1"/>
    <col min="7444" max="7444" width="6.7109375" style="2" customWidth="1"/>
    <col min="7445" max="7445" width="5.28515625" style="2" customWidth="1"/>
    <col min="7446" max="7446" width="5.7109375" style="2" customWidth="1"/>
    <col min="7447" max="7532" width="0" style="2" hidden="1" customWidth="1"/>
    <col min="7533" max="7533" width="7.28515625" style="2" customWidth="1"/>
    <col min="7534" max="7535" width="0" style="2" hidden="1" customWidth="1"/>
    <col min="7536" max="7536" width="7.7109375" style="2" customWidth="1"/>
    <col min="7537" max="7678" width="9.140625" style="2"/>
    <col min="7679" max="7679" width="20.5703125" style="2" customWidth="1"/>
    <col min="7680" max="7680" width="5.7109375" style="2" customWidth="1"/>
    <col min="7681" max="7681" width="7.85546875" style="2" customWidth="1"/>
    <col min="7682" max="7682" width="5.28515625" style="2" customWidth="1"/>
    <col min="7683" max="7683" width="4.7109375" style="2" customWidth="1"/>
    <col min="7684" max="7684" width="5.28515625" style="2" customWidth="1"/>
    <col min="7685" max="7685" width="5.140625" style="2" customWidth="1"/>
    <col min="7686" max="7686" width="4.5703125" style="2" bestFit="1" customWidth="1"/>
    <col min="7687" max="7687" width="4.42578125" style="2" customWidth="1"/>
    <col min="7688" max="7688" width="6.85546875" style="2" customWidth="1"/>
    <col min="7689" max="7689" width="7.140625" style="2" customWidth="1"/>
    <col min="7690" max="7690" width="7.42578125" style="2" customWidth="1"/>
    <col min="7691" max="7691" width="7.5703125" style="2" customWidth="1"/>
    <col min="7692" max="7693" width="5.28515625" style="2" customWidth="1"/>
    <col min="7694" max="7694" width="6" style="2" customWidth="1"/>
    <col min="7695" max="7696" width="5.140625" style="2" customWidth="1"/>
    <col min="7697" max="7697" width="7" style="2" customWidth="1"/>
    <col min="7698" max="7698" width="4.42578125" style="2" customWidth="1"/>
    <col min="7699" max="7699" width="5.28515625" style="2" customWidth="1"/>
    <col min="7700" max="7700" width="6.7109375" style="2" customWidth="1"/>
    <col min="7701" max="7701" width="5.28515625" style="2" customWidth="1"/>
    <col min="7702" max="7702" width="5.7109375" style="2" customWidth="1"/>
    <col min="7703" max="7788" width="0" style="2" hidden="1" customWidth="1"/>
    <col min="7789" max="7789" width="7.28515625" style="2" customWidth="1"/>
    <col min="7790" max="7791" width="0" style="2" hidden="1" customWidth="1"/>
    <col min="7792" max="7792" width="7.7109375" style="2" customWidth="1"/>
    <col min="7793" max="7934" width="9.140625" style="2"/>
    <col min="7935" max="7935" width="20.5703125" style="2" customWidth="1"/>
    <col min="7936" max="7936" width="5.7109375" style="2" customWidth="1"/>
    <col min="7937" max="7937" width="7.85546875" style="2" customWidth="1"/>
    <col min="7938" max="7938" width="5.28515625" style="2" customWidth="1"/>
    <col min="7939" max="7939" width="4.7109375" style="2" customWidth="1"/>
    <col min="7940" max="7940" width="5.28515625" style="2" customWidth="1"/>
    <col min="7941" max="7941" width="5.140625" style="2" customWidth="1"/>
    <col min="7942" max="7942" width="4.5703125" style="2" bestFit="1" customWidth="1"/>
    <col min="7943" max="7943" width="4.42578125" style="2" customWidth="1"/>
    <col min="7944" max="7944" width="6.85546875" style="2" customWidth="1"/>
    <col min="7945" max="7945" width="7.140625" style="2" customWidth="1"/>
    <col min="7946" max="7946" width="7.42578125" style="2" customWidth="1"/>
    <col min="7947" max="7947" width="7.5703125" style="2" customWidth="1"/>
    <col min="7948" max="7949" width="5.28515625" style="2" customWidth="1"/>
    <col min="7950" max="7950" width="6" style="2" customWidth="1"/>
    <col min="7951" max="7952" width="5.140625" style="2" customWidth="1"/>
    <col min="7953" max="7953" width="7" style="2" customWidth="1"/>
    <col min="7954" max="7954" width="4.42578125" style="2" customWidth="1"/>
    <col min="7955" max="7955" width="5.28515625" style="2" customWidth="1"/>
    <col min="7956" max="7956" width="6.7109375" style="2" customWidth="1"/>
    <col min="7957" max="7957" width="5.28515625" style="2" customWidth="1"/>
    <col min="7958" max="7958" width="5.7109375" style="2" customWidth="1"/>
    <col min="7959" max="8044" width="0" style="2" hidden="1" customWidth="1"/>
    <col min="8045" max="8045" width="7.28515625" style="2" customWidth="1"/>
    <col min="8046" max="8047" width="0" style="2" hidden="1" customWidth="1"/>
    <col min="8048" max="8048" width="7.7109375" style="2" customWidth="1"/>
    <col min="8049" max="8190" width="9.140625" style="2"/>
    <col min="8191" max="8191" width="20.5703125" style="2" customWidth="1"/>
    <col min="8192" max="8192" width="5.7109375" style="2" customWidth="1"/>
    <col min="8193" max="8193" width="7.85546875" style="2" customWidth="1"/>
    <col min="8194" max="8194" width="5.28515625" style="2" customWidth="1"/>
    <col min="8195" max="8195" width="4.7109375" style="2" customWidth="1"/>
    <col min="8196" max="8196" width="5.28515625" style="2" customWidth="1"/>
    <col min="8197" max="8197" width="5.140625" style="2" customWidth="1"/>
    <col min="8198" max="8198" width="4.5703125" style="2" bestFit="1" customWidth="1"/>
    <col min="8199" max="8199" width="4.42578125" style="2" customWidth="1"/>
    <col min="8200" max="8200" width="6.85546875" style="2" customWidth="1"/>
    <col min="8201" max="8201" width="7.140625" style="2" customWidth="1"/>
    <col min="8202" max="8202" width="7.42578125" style="2" customWidth="1"/>
    <col min="8203" max="8203" width="7.5703125" style="2" customWidth="1"/>
    <col min="8204" max="8205" width="5.28515625" style="2" customWidth="1"/>
    <col min="8206" max="8206" width="6" style="2" customWidth="1"/>
    <col min="8207" max="8208" width="5.140625" style="2" customWidth="1"/>
    <col min="8209" max="8209" width="7" style="2" customWidth="1"/>
    <col min="8210" max="8210" width="4.42578125" style="2" customWidth="1"/>
    <col min="8211" max="8211" width="5.28515625" style="2" customWidth="1"/>
    <col min="8212" max="8212" width="6.7109375" style="2" customWidth="1"/>
    <col min="8213" max="8213" width="5.28515625" style="2" customWidth="1"/>
    <col min="8214" max="8214" width="5.7109375" style="2" customWidth="1"/>
    <col min="8215" max="8300" width="0" style="2" hidden="1" customWidth="1"/>
    <col min="8301" max="8301" width="7.28515625" style="2" customWidth="1"/>
    <col min="8302" max="8303" width="0" style="2" hidden="1" customWidth="1"/>
    <col min="8304" max="8304" width="7.7109375" style="2" customWidth="1"/>
    <col min="8305" max="8446" width="9.140625" style="2"/>
    <col min="8447" max="8447" width="20.5703125" style="2" customWidth="1"/>
    <col min="8448" max="8448" width="5.7109375" style="2" customWidth="1"/>
    <col min="8449" max="8449" width="7.85546875" style="2" customWidth="1"/>
    <col min="8450" max="8450" width="5.28515625" style="2" customWidth="1"/>
    <col min="8451" max="8451" width="4.7109375" style="2" customWidth="1"/>
    <col min="8452" max="8452" width="5.28515625" style="2" customWidth="1"/>
    <col min="8453" max="8453" width="5.140625" style="2" customWidth="1"/>
    <col min="8454" max="8454" width="4.5703125" style="2" bestFit="1" customWidth="1"/>
    <col min="8455" max="8455" width="4.42578125" style="2" customWidth="1"/>
    <col min="8456" max="8456" width="6.85546875" style="2" customWidth="1"/>
    <col min="8457" max="8457" width="7.140625" style="2" customWidth="1"/>
    <col min="8458" max="8458" width="7.42578125" style="2" customWidth="1"/>
    <col min="8459" max="8459" width="7.5703125" style="2" customWidth="1"/>
    <col min="8460" max="8461" width="5.28515625" style="2" customWidth="1"/>
    <col min="8462" max="8462" width="6" style="2" customWidth="1"/>
    <col min="8463" max="8464" width="5.140625" style="2" customWidth="1"/>
    <col min="8465" max="8465" width="7" style="2" customWidth="1"/>
    <col min="8466" max="8466" width="4.42578125" style="2" customWidth="1"/>
    <col min="8467" max="8467" width="5.28515625" style="2" customWidth="1"/>
    <col min="8468" max="8468" width="6.7109375" style="2" customWidth="1"/>
    <col min="8469" max="8469" width="5.28515625" style="2" customWidth="1"/>
    <col min="8470" max="8470" width="5.7109375" style="2" customWidth="1"/>
    <col min="8471" max="8556" width="0" style="2" hidden="1" customWidth="1"/>
    <col min="8557" max="8557" width="7.28515625" style="2" customWidth="1"/>
    <col min="8558" max="8559" width="0" style="2" hidden="1" customWidth="1"/>
    <col min="8560" max="8560" width="7.7109375" style="2" customWidth="1"/>
    <col min="8561" max="8702" width="9.140625" style="2"/>
    <col min="8703" max="8703" width="20.5703125" style="2" customWidth="1"/>
    <col min="8704" max="8704" width="5.7109375" style="2" customWidth="1"/>
    <col min="8705" max="8705" width="7.85546875" style="2" customWidth="1"/>
    <col min="8706" max="8706" width="5.28515625" style="2" customWidth="1"/>
    <col min="8707" max="8707" width="4.7109375" style="2" customWidth="1"/>
    <col min="8708" max="8708" width="5.28515625" style="2" customWidth="1"/>
    <col min="8709" max="8709" width="5.140625" style="2" customWidth="1"/>
    <col min="8710" max="8710" width="4.5703125" style="2" bestFit="1" customWidth="1"/>
    <col min="8711" max="8711" width="4.42578125" style="2" customWidth="1"/>
    <col min="8712" max="8712" width="6.85546875" style="2" customWidth="1"/>
    <col min="8713" max="8713" width="7.140625" style="2" customWidth="1"/>
    <col min="8714" max="8714" width="7.42578125" style="2" customWidth="1"/>
    <col min="8715" max="8715" width="7.5703125" style="2" customWidth="1"/>
    <col min="8716" max="8717" width="5.28515625" style="2" customWidth="1"/>
    <col min="8718" max="8718" width="6" style="2" customWidth="1"/>
    <col min="8719" max="8720" width="5.140625" style="2" customWidth="1"/>
    <col min="8721" max="8721" width="7" style="2" customWidth="1"/>
    <col min="8722" max="8722" width="4.42578125" style="2" customWidth="1"/>
    <col min="8723" max="8723" width="5.28515625" style="2" customWidth="1"/>
    <col min="8724" max="8724" width="6.7109375" style="2" customWidth="1"/>
    <col min="8725" max="8725" width="5.28515625" style="2" customWidth="1"/>
    <col min="8726" max="8726" width="5.7109375" style="2" customWidth="1"/>
    <col min="8727" max="8812" width="0" style="2" hidden="1" customWidth="1"/>
    <col min="8813" max="8813" width="7.28515625" style="2" customWidth="1"/>
    <col min="8814" max="8815" width="0" style="2" hidden="1" customWidth="1"/>
    <col min="8816" max="8816" width="7.7109375" style="2" customWidth="1"/>
    <col min="8817" max="8958" width="9.140625" style="2"/>
    <col min="8959" max="8959" width="20.5703125" style="2" customWidth="1"/>
    <col min="8960" max="8960" width="5.7109375" style="2" customWidth="1"/>
    <col min="8961" max="8961" width="7.85546875" style="2" customWidth="1"/>
    <col min="8962" max="8962" width="5.28515625" style="2" customWidth="1"/>
    <col min="8963" max="8963" width="4.7109375" style="2" customWidth="1"/>
    <col min="8964" max="8964" width="5.28515625" style="2" customWidth="1"/>
    <col min="8965" max="8965" width="5.140625" style="2" customWidth="1"/>
    <col min="8966" max="8966" width="4.5703125" style="2" bestFit="1" customWidth="1"/>
    <col min="8967" max="8967" width="4.42578125" style="2" customWidth="1"/>
    <col min="8968" max="8968" width="6.85546875" style="2" customWidth="1"/>
    <col min="8969" max="8969" width="7.140625" style="2" customWidth="1"/>
    <col min="8970" max="8970" width="7.42578125" style="2" customWidth="1"/>
    <col min="8971" max="8971" width="7.5703125" style="2" customWidth="1"/>
    <col min="8972" max="8973" width="5.28515625" style="2" customWidth="1"/>
    <col min="8974" max="8974" width="6" style="2" customWidth="1"/>
    <col min="8975" max="8976" width="5.140625" style="2" customWidth="1"/>
    <col min="8977" max="8977" width="7" style="2" customWidth="1"/>
    <col min="8978" max="8978" width="4.42578125" style="2" customWidth="1"/>
    <col min="8979" max="8979" width="5.28515625" style="2" customWidth="1"/>
    <col min="8980" max="8980" width="6.7109375" style="2" customWidth="1"/>
    <col min="8981" max="8981" width="5.28515625" style="2" customWidth="1"/>
    <col min="8982" max="8982" width="5.7109375" style="2" customWidth="1"/>
    <col min="8983" max="9068" width="0" style="2" hidden="1" customWidth="1"/>
    <col min="9069" max="9069" width="7.28515625" style="2" customWidth="1"/>
    <col min="9070" max="9071" width="0" style="2" hidden="1" customWidth="1"/>
    <col min="9072" max="9072" width="7.7109375" style="2" customWidth="1"/>
    <col min="9073" max="9214" width="9.140625" style="2"/>
    <col min="9215" max="9215" width="20.5703125" style="2" customWidth="1"/>
    <col min="9216" max="9216" width="5.7109375" style="2" customWidth="1"/>
    <col min="9217" max="9217" width="7.85546875" style="2" customWidth="1"/>
    <col min="9218" max="9218" width="5.28515625" style="2" customWidth="1"/>
    <col min="9219" max="9219" width="4.7109375" style="2" customWidth="1"/>
    <col min="9220" max="9220" width="5.28515625" style="2" customWidth="1"/>
    <col min="9221" max="9221" width="5.140625" style="2" customWidth="1"/>
    <col min="9222" max="9222" width="4.5703125" style="2" bestFit="1" customWidth="1"/>
    <col min="9223" max="9223" width="4.42578125" style="2" customWidth="1"/>
    <col min="9224" max="9224" width="6.85546875" style="2" customWidth="1"/>
    <col min="9225" max="9225" width="7.140625" style="2" customWidth="1"/>
    <col min="9226" max="9226" width="7.42578125" style="2" customWidth="1"/>
    <col min="9227" max="9227" width="7.5703125" style="2" customWidth="1"/>
    <col min="9228" max="9229" width="5.28515625" style="2" customWidth="1"/>
    <col min="9230" max="9230" width="6" style="2" customWidth="1"/>
    <col min="9231" max="9232" width="5.140625" style="2" customWidth="1"/>
    <col min="9233" max="9233" width="7" style="2" customWidth="1"/>
    <col min="9234" max="9234" width="4.42578125" style="2" customWidth="1"/>
    <col min="9235" max="9235" width="5.28515625" style="2" customWidth="1"/>
    <col min="9236" max="9236" width="6.7109375" style="2" customWidth="1"/>
    <col min="9237" max="9237" width="5.28515625" style="2" customWidth="1"/>
    <col min="9238" max="9238" width="5.7109375" style="2" customWidth="1"/>
    <col min="9239" max="9324" width="0" style="2" hidden="1" customWidth="1"/>
    <col min="9325" max="9325" width="7.28515625" style="2" customWidth="1"/>
    <col min="9326" max="9327" width="0" style="2" hidden="1" customWidth="1"/>
    <col min="9328" max="9328" width="7.7109375" style="2" customWidth="1"/>
    <col min="9329" max="9470" width="9.140625" style="2"/>
    <col min="9471" max="9471" width="20.5703125" style="2" customWidth="1"/>
    <col min="9472" max="9472" width="5.7109375" style="2" customWidth="1"/>
    <col min="9473" max="9473" width="7.85546875" style="2" customWidth="1"/>
    <col min="9474" max="9474" width="5.28515625" style="2" customWidth="1"/>
    <col min="9475" max="9475" width="4.7109375" style="2" customWidth="1"/>
    <col min="9476" max="9476" width="5.28515625" style="2" customWidth="1"/>
    <col min="9477" max="9477" width="5.140625" style="2" customWidth="1"/>
    <col min="9478" max="9478" width="4.5703125" style="2" bestFit="1" customWidth="1"/>
    <col min="9479" max="9479" width="4.42578125" style="2" customWidth="1"/>
    <col min="9480" max="9480" width="6.85546875" style="2" customWidth="1"/>
    <col min="9481" max="9481" width="7.140625" style="2" customWidth="1"/>
    <col min="9482" max="9482" width="7.42578125" style="2" customWidth="1"/>
    <col min="9483" max="9483" width="7.5703125" style="2" customWidth="1"/>
    <col min="9484" max="9485" width="5.28515625" style="2" customWidth="1"/>
    <col min="9486" max="9486" width="6" style="2" customWidth="1"/>
    <col min="9487" max="9488" width="5.140625" style="2" customWidth="1"/>
    <col min="9489" max="9489" width="7" style="2" customWidth="1"/>
    <col min="9490" max="9490" width="4.42578125" style="2" customWidth="1"/>
    <col min="9491" max="9491" width="5.28515625" style="2" customWidth="1"/>
    <col min="9492" max="9492" width="6.7109375" style="2" customWidth="1"/>
    <col min="9493" max="9493" width="5.28515625" style="2" customWidth="1"/>
    <col min="9494" max="9494" width="5.7109375" style="2" customWidth="1"/>
    <col min="9495" max="9580" width="0" style="2" hidden="1" customWidth="1"/>
    <col min="9581" max="9581" width="7.28515625" style="2" customWidth="1"/>
    <col min="9582" max="9583" width="0" style="2" hidden="1" customWidth="1"/>
    <col min="9584" max="9584" width="7.7109375" style="2" customWidth="1"/>
    <col min="9585" max="9726" width="9.140625" style="2"/>
    <col min="9727" max="9727" width="20.5703125" style="2" customWidth="1"/>
    <col min="9728" max="9728" width="5.7109375" style="2" customWidth="1"/>
    <col min="9729" max="9729" width="7.85546875" style="2" customWidth="1"/>
    <col min="9730" max="9730" width="5.28515625" style="2" customWidth="1"/>
    <col min="9731" max="9731" width="4.7109375" style="2" customWidth="1"/>
    <col min="9732" max="9732" width="5.28515625" style="2" customWidth="1"/>
    <col min="9733" max="9733" width="5.140625" style="2" customWidth="1"/>
    <col min="9734" max="9734" width="4.5703125" style="2" bestFit="1" customWidth="1"/>
    <col min="9735" max="9735" width="4.42578125" style="2" customWidth="1"/>
    <col min="9736" max="9736" width="6.85546875" style="2" customWidth="1"/>
    <col min="9737" max="9737" width="7.140625" style="2" customWidth="1"/>
    <col min="9738" max="9738" width="7.42578125" style="2" customWidth="1"/>
    <col min="9739" max="9739" width="7.5703125" style="2" customWidth="1"/>
    <col min="9740" max="9741" width="5.28515625" style="2" customWidth="1"/>
    <col min="9742" max="9742" width="6" style="2" customWidth="1"/>
    <col min="9743" max="9744" width="5.140625" style="2" customWidth="1"/>
    <col min="9745" max="9745" width="7" style="2" customWidth="1"/>
    <col min="9746" max="9746" width="4.42578125" style="2" customWidth="1"/>
    <col min="9747" max="9747" width="5.28515625" style="2" customWidth="1"/>
    <col min="9748" max="9748" width="6.7109375" style="2" customWidth="1"/>
    <col min="9749" max="9749" width="5.28515625" style="2" customWidth="1"/>
    <col min="9750" max="9750" width="5.7109375" style="2" customWidth="1"/>
    <col min="9751" max="9836" width="0" style="2" hidden="1" customWidth="1"/>
    <col min="9837" max="9837" width="7.28515625" style="2" customWidth="1"/>
    <col min="9838" max="9839" width="0" style="2" hidden="1" customWidth="1"/>
    <col min="9840" max="9840" width="7.7109375" style="2" customWidth="1"/>
    <col min="9841" max="9982" width="9.140625" style="2"/>
    <col min="9983" max="9983" width="20.5703125" style="2" customWidth="1"/>
    <col min="9984" max="9984" width="5.7109375" style="2" customWidth="1"/>
    <col min="9985" max="9985" width="7.85546875" style="2" customWidth="1"/>
    <col min="9986" max="9986" width="5.28515625" style="2" customWidth="1"/>
    <col min="9987" max="9987" width="4.7109375" style="2" customWidth="1"/>
    <col min="9988" max="9988" width="5.28515625" style="2" customWidth="1"/>
    <col min="9989" max="9989" width="5.140625" style="2" customWidth="1"/>
    <col min="9990" max="9990" width="4.5703125" style="2" bestFit="1" customWidth="1"/>
    <col min="9991" max="9991" width="4.42578125" style="2" customWidth="1"/>
    <col min="9992" max="9992" width="6.85546875" style="2" customWidth="1"/>
    <col min="9993" max="9993" width="7.140625" style="2" customWidth="1"/>
    <col min="9994" max="9994" width="7.42578125" style="2" customWidth="1"/>
    <col min="9995" max="9995" width="7.5703125" style="2" customWidth="1"/>
    <col min="9996" max="9997" width="5.28515625" style="2" customWidth="1"/>
    <col min="9998" max="9998" width="6" style="2" customWidth="1"/>
    <col min="9999" max="10000" width="5.140625" style="2" customWidth="1"/>
    <col min="10001" max="10001" width="7" style="2" customWidth="1"/>
    <col min="10002" max="10002" width="4.42578125" style="2" customWidth="1"/>
    <col min="10003" max="10003" width="5.28515625" style="2" customWidth="1"/>
    <col min="10004" max="10004" width="6.7109375" style="2" customWidth="1"/>
    <col min="10005" max="10005" width="5.28515625" style="2" customWidth="1"/>
    <col min="10006" max="10006" width="5.7109375" style="2" customWidth="1"/>
    <col min="10007" max="10092" width="0" style="2" hidden="1" customWidth="1"/>
    <col min="10093" max="10093" width="7.28515625" style="2" customWidth="1"/>
    <col min="10094" max="10095" width="0" style="2" hidden="1" customWidth="1"/>
    <col min="10096" max="10096" width="7.7109375" style="2" customWidth="1"/>
    <col min="10097" max="10238" width="9.140625" style="2"/>
    <col min="10239" max="10239" width="20.5703125" style="2" customWidth="1"/>
    <col min="10240" max="10240" width="5.7109375" style="2" customWidth="1"/>
    <col min="10241" max="10241" width="7.85546875" style="2" customWidth="1"/>
    <col min="10242" max="10242" width="5.28515625" style="2" customWidth="1"/>
    <col min="10243" max="10243" width="4.7109375" style="2" customWidth="1"/>
    <col min="10244" max="10244" width="5.28515625" style="2" customWidth="1"/>
    <col min="10245" max="10245" width="5.140625" style="2" customWidth="1"/>
    <col min="10246" max="10246" width="4.5703125" style="2" bestFit="1" customWidth="1"/>
    <col min="10247" max="10247" width="4.42578125" style="2" customWidth="1"/>
    <col min="10248" max="10248" width="6.85546875" style="2" customWidth="1"/>
    <col min="10249" max="10249" width="7.140625" style="2" customWidth="1"/>
    <col min="10250" max="10250" width="7.42578125" style="2" customWidth="1"/>
    <col min="10251" max="10251" width="7.5703125" style="2" customWidth="1"/>
    <col min="10252" max="10253" width="5.28515625" style="2" customWidth="1"/>
    <col min="10254" max="10254" width="6" style="2" customWidth="1"/>
    <col min="10255" max="10256" width="5.140625" style="2" customWidth="1"/>
    <col min="10257" max="10257" width="7" style="2" customWidth="1"/>
    <col min="10258" max="10258" width="4.42578125" style="2" customWidth="1"/>
    <col min="10259" max="10259" width="5.28515625" style="2" customWidth="1"/>
    <col min="10260" max="10260" width="6.7109375" style="2" customWidth="1"/>
    <col min="10261" max="10261" width="5.28515625" style="2" customWidth="1"/>
    <col min="10262" max="10262" width="5.7109375" style="2" customWidth="1"/>
    <col min="10263" max="10348" width="0" style="2" hidden="1" customWidth="1"/>
    <col min="10349" max="10349" width="7.28515625" style="2" customWidth="1"/>
    <col min="10350" max="10351" width="0" style="2" hidden="1" customWidth="1"/>
    <col min="10352" max="10352" width="7.7109375" style="2" customWidth="1"/>
    <col min="10353" max="10494" width="9.140625" style="2"/>
    <col min="10495" max="10495" width="20.5703125" style="2" customWidth="1"/>
    <col min="10496" max="10496" width="5.7109375" style="2" customWidth="1"/>
    <col min="10497" max="10497" width="7.85546875" style="2" customWidth="1"/>
    <col min="10498" max="10498" width="5.28515625" style="2" customWidth="1"/>
    <col min="10499" max="10499" width="4.7109375" style="2" customWidth="1"/>
    <col min="10500" max="10500" width="5.28515625" style="2" customWidth="1"/>
    <col min="10501" max="10501" width="5.140625" style="2" customWidth="1"/>
    <col min="10502" max="10502" width="4.5703125" style="2" bestFit="1" customWidth="1"/>
    <col min="10503" max="10503" width="4.42578125" style="2" customWidth="1"/>
    <col min="10504" max="10504" width="6.85546875" style="2" customWidth="1"/>
    <col min="10505" max="10505" width="7.140625" style="2" customWidth="1"/>
    <col min="10506" max="10506" width="7.42578125" style="2" customWidth="1"/>
    <col min="10507" max="10507" width="7.5703125" style="2" customWidth="1"/>
    <col min="10508" max="10509" width="5.28515625" style="2" customWidth="1"/>
    <col min="10510" max="10510" width="6" style="2" customWidth="1"/>
    <col min="10511" max="10512" width="5.140625" style="2" customWidth="1"/>
    <col min="10513" max="10513" width="7" style="2" customWidth="1"/>
    <col min="10514" max="10514" width="4.42578125" style="2" customWidth="1"/>
    <col min="10515" max="10515" width="5.28515625" style="2" customWidth="1"/>
    <col min="10516" max="10516" width="6.7109375" style="2" customWidth="1"/>
    <col min="10517" max="10517" width="5.28515625" style="2" customWidth="1"/>
    <col min="10518" max="10518" width="5.7109375" style="2" customWidth="1"/>
    <col min="10519" max="10604" width="0" style="2" hidden="1" customWidth="1"/>
    <col min="10605" max="10605" width="7.28515625" style="2" customWidth="1"/>
    <col min="10606" max="10607" width="0" style="2" hidden="1" customWidth="1"/>
    <col min="10608" max="10608" width="7.7109375" style="2" customWidth="1"/>
    <col min="10609" max="10750" width="9.140625" style="2"/>
    <col min="10751" max="10751" width="20.5703125" style="2" customWidth="1"/>
    <col min="10752" max="10752" width="5.7109375" style="2" customWidth="1"/>
    <col min="10753" max="10753" width="7.85546875" style="2" customWidth="1"/>
    <col min="10754" max="10754" width="5.28515625" style="2" customWidth="1"/>
    <col min="10755" max="10755" width="4.7109375" style="2" customWidth="1"/>
    <col min="10756" max="10756" width="5.28515625" style="2" customWidth="1"/>
    <col min="10757" max="10757" width="5.140625" style="2" customWidth="1"/>
    <col min="10758" max="10758" width="4.5703125" style="2" bestFit="1" customWidth="1"/>
    <col min="10759" max="10759" width="4.42578125" style="2" customWidth="1"/>
    <col min="10760" max="10760" width="6.85546875" style="2" customWidth="1"/>
    <col min="10761" max="10761" width="7.140625" style="2" customWidth="1"/>
    <col min="10762" max="10762" width="7.42578125" style="2" customWidth="1"/>
    <col min="10763" max="10763" width="7.5703125" style="2" customWidth="1"/>
    <col min="10764" max="10765" width="5.28515625" style="2" customWidth="1"/>
    <col min="10766" max="10766" width="6" style="2" customWidth="1"/>
    <col min="10767" max="10768" width="5.140625" style="2" customWidth="1"/>
    <col min="10769" max="10769" width="7" style="2" customWidth="1"/>
    <col min="10770" max="10770" width="4.42578125" style="2" customWidth="1"/>
    <col min="10771" max="10771" width="5.28515625" style="2" customWidth="1"/>
    <col min="10772" max="10772" width="6.7109375" style="2" customWidth="1"/>
    <col min="10773" max="10773" width="5.28515625" style="2" customWidth="1"/>
    <col min="10774" max="10774" width="5.7109375" style="2" customWidth="1"/>
    <col min="10775" max="10860" width="0" style="2" hidden="1" customWidth="1"/>
    <col min="10861" max="10861" width="7.28515625" style="2" customWidth="1"/>
    <col min="10862" max="10863" width="0" style="2" hidden="1" customWidth="1"/>
    <col min="10864" max="10864" width="7.7109375" style="2" customWidth="1"/>
    <col min="10865" max="11006" width="9.140625" style="2"/>
    <col min="11007" max="11007" width="20.5703125" style="2" customWidth="1"/>
    <col min="11008" max="11008" width="5.7109375" style="2" customWidth="1"/>
    <col min="11009" max="11009" width="7.85546875" style="2" customWidth="1"/>
    <col min="11010" max="11010" width="5.28515625" style="2" customWidth="1"/>
    <col min="11011" max="11011" width="4.7109375" style="2" customWidth="1"/>
    <col min="11012" max="11012" width="5.28515625" style="2" customWidth="1"/>
    <col min="11013" max="11013" width="5.140625" style="2" customWidth="1"/>
    <col min="11014" max="11014" width="4.5703125" style="2" bestFit="1" customWidth="1"/>
    <col min="11015" max="11015" width="4.42578125" style="2" customWidth="1"/>
    <col min="11016" max="11016" width="6.85546875" style="2" customWidth="1"/>
    <col min="11017" max="11017" width="7.140625" style="2" customWidth="1"/>
    <col min="11018" max="11018" width="7.42578125" style="2" customWidth="1"/>
    <col min="11019" max="11019" width="7.5703125" style="2" customWidth="1"/>
    <col min="11020" max="11021" width="5.28515625" style="2" customWidth="1"/>
    <col min="11022" max="11022" width="6" style="2" customWidth="1"/>
    <col min="11023" max="11024" width="5.140625" style="2" customWidth="1"/>
    <col min="11025" max="11025" width="7" style="2" customWidth="1"/>
    <col min="11026" max="11026" width="4.42578125" style="2" customWidth="1"/>
    <col min="11027" max="11027" width="5.28515625" style="2" customWidth="1"/>
    <col min="11028" max="11028" width="6.7109375" style="2" customWidth="1"/>
    <col min="11029" max="11029" width="5.28515625" style="2" customWidth="1"/>
    <col min="11030" max="11030" width="5.7109375" style="2" customWidth="1"/>
    <col min="11031" max="11116" width="0" style="2" hidden="1" customWidth="1"/>
    <col min="11117" max="11117" width="7.28515625" style="2" customWidth="1"/>
    <col min="11118" max="11119" width="0" style="2" hidden="1" customWidth="1"/>
    <col min="11120" max="11120" width="7.7109375" style="2" customWidth="1"/>
    <col min="11121" max="11262" width="9.140625" style="2"/>
    <col min="11263" max="11263" width="20.5703125" style="2" customWidth="1"/>
    <col min="11264" max="11264" width="5.7109375" style="2" customWidth="1"/>
    <col min="11265" max="11265" width="7.85546875" style="2" customWidth="1"/>
    <col min="11266" max="11266" width="5.28515625" style="2" customWidth="1"/>
    <col min="11267" max="11267" width="4.7109375" style="2" customWidth="1"/>
    <col min="11268" max="11268" width="5.28515625" style="2" customWidth="1"/>
    <col min="11269" max="11269" width="5.140625" style="2" customWidth="1"/>
    <col min="11270" max="11270" width="4.5703125" style="2" bestFit="1" customWidth="1"/>
    <col min="11271" max="11271" width="4.42578125" style="2" customWidth="1"/>
    <col min="11272" max="11272" width="6.85546875" style="2" customWidth="1"/>
    <col min="11273" max="11273" width="7.140625" style="2" customWidth="1"/>
    <col min="11274" max="11274" width="7.42578125" style="2" customWidth="1"/>
    <col min="11275" max="11275" width="7.5703125" style="2" customWidth="1"/>
    <col min="11276" max="11277" width="5.28515625" style="2" customWidth="1"/>
    <col min="11278" max="11278" width="6" style="2" customWidth="1"/>
    <col min="11279" max="11280" width="5.140625" style="2" customWidth="1"/>
    <col min="11281" max="11281" width="7" style="2" customWidth="1"/>
    <col min="11282" max="11282" width="4.42578125" style="2" customWidth="1"/>
    <col min="11283" max="11283" width="5.28515625" style="2" customWidth="1"/>
    <col min="11284" max="11284" width="6.7109375" style="2" customWidth="1"/>
    <col min="11285" max="11285" width="5.28515625" style="2" customWidth="1"/>
    <col min="11286" max="11286" width="5.7109375" style="2" customWidth="1"/>
    <col min="11287" max="11372" width="0" style="2" hidden="1" customWidth="1"/>
    <col min="11373" max="11373" width="7.28515625" style="2" customWidth="1"/>
    <col min="11374" max="11375" width="0" style="2" hidden="1" customWidth="1"/>
    <col min="11376" max="11376" width="7.7109375" style="2" customWidth="1"/>
    <col min="11377" max="11518" width="9.140625" style="2"/>
    <col min="11519" max="11519" width="20.5703125" style="2" customWidth="1"/>
    <col min="11520" max="11520" width="5.7109375" style="2" customWidth="1"/>
    <col min="11521" max="11521" width="7.85546875" style="2" customWidth="1"/>
    <col min="11522" max="11522" width="5.28515625" style="2" customWidth="1"/>
    <col min="11523" max="11523" width="4.7109375" style="2" customWidth="1"/>
    <col min="11524" max="11524" width="5.28515625" style="2" customWidth="1"/>
    <col min="11525" max="11525" width="5.140625" style="2" customWidth="1"/>
    <col min="11526" max="11526" width="4.5703125" style="2" bestFit="1" customWidth="1"/>
    <col min="11527" max="11527" width="4.42578125" style="2" customWidth="1"/>
    <col min="11528" max="11528" width="6.85546875" style="2" customWidth="1"/>
    <col min="11529" max="11529" width="7.140625" style="2" customWidth="1"/>
    <col min="11530" max="11530" width="7.42578125" style="2" customWidth="1"/>
    <col min="11531" max="11531" width="7.5703125" style="2" customWidth="1"/>
    <col min="11532" max="11533" width="5.28515625" style="2" customWidth="1"/>
    <col min="11534" max="11534" width="6" style="2" customWidth="1"/>
    <col min="11535" max="11536" width="5.140625" style="2" customWidth="1"/>
    <col min="11537" max="11537" width="7" style="2" customWidth="1"/>
    <col min="11538" max="11538" width="4.42578125" style="2" customWidth="1"/>
    <col min="11539" max="11539" width="5.28515625" style="2" customWidth="1"/>
    <col min="11540" max="11540" width="6.7109375" style="2" customWidth="1"/>
    <col min="11541" max="11541" width="5.28515625" style="2" customWidth="1"/>
    <col min="11542" max="11542" width="5.7109375" style="2" customWidth="1"/>
    <col min="11543" max="11628" width="0" style="2" hidden="1" customWidth="1"/>
    <col min="11629" max="11629" width="7.28515625" style="2" customWidth="1"/>
    <col min="11630" max="11631" width="0" style="2" hidden="1" customWidth="1"/>
    <col min="11632" max="11632" width="7.7109375" style="2" customWidth="1"/>
    <col min="11633" max="11774" width="9.140625" style="2"/>
    <col min="11775" max="11775" width="20.5703125" style="2" customWidth="1"/>
    <col min="11776" max="11776" width="5.7109375" style="2" customWidth="1"/>
    <col min="11777" max="11777" width="7.85546875" style="2" customWidth="1"/>
    <col min="11778" max="11778" width="5.28515625" style="2" customWidth="1"/>
    <col min="11779" max="11779" width="4.7109375" style="2" customWidth="1"/>
    <col min="11780" max="11780" width="5.28515625" style="2" customWidth="1"/>
    <col min="11781" max="11781" width="5.140625" style="2" customWidth="1"/>
    <col min="11782" max="11782" width="4.5703125" style="2" bestFit="1" customWidth="1"/>
    <col min="11783" max="11783" width="4.42578125" style="2" customWidth="1"/>
    <col min="11784" max="11784" width="6.85546875" style="2" customWidth="1"/>
    <col min="11785" max="11785" width="7.140625" style="2" customWidth="1"/>
    <col min="11786" max="11786" width="7.42578125" style="2" customWidth="1"/>
    <col min="11787" max="11787" width="7.5703125" style="2" customWidth="1"/>
    <col min="11788" max="11789" width="5.28515625" style="2" customWidth="1"/>
    <col min="11790" max="11790" width="6" style="2" customWidth="1"/>
    <col min="11791" max="11792" width="5.140625" style="2" customWidth="1"/>
    <col min="11793" max="11793" width="7" style="2" customWidth="1"/>
    <col min="11794" max="11794" width="4.42578125" style="2" customWidth="1"/>
    <col min="11795" max="11795" width="5.28515625" style="2" customWidth="1"/>
    <col min="11796" max="11796" width="6.7109375" style="2" customWidth="1"/>
    <col min="11797" max="11797" width="5.28515625" style="2" customWidth="1"/>
    <col min="11798" max="11798" width="5.7109375" style="2" customWidth="1"/>
    <col min="11799" max="11884" width="0" style="2" hidden="1" customWidth="1"/>
    <col min="11885" max="11885" width="7.28515625" style="2" customWidth="1"/>
    <col min="11886" max="11887" width="0" style="2" hidden="1" customWidth="1"/>
    <col min="11888" max="11888" width="7.7109375" style="2" customWidth="1"/>
    <col min="11889" max="12030" width="9.140625" style="2"/>
    <col min="12031" max="12031" width="20.5703125" style="2" customWidth="1"/>
    <col min="12032" max="12032" width="5.7109375" style="2" customWidth="1"/>
    <col min="12033" max="12033" width="7.85546875" style="2" customWidth="1"/>
    <col min="12034" max="12034" width="5.28515625" style="2" customWidth="1"/>
    <col min="12035" max="12035" width="4.7109375" style="2" customWidth="1"/>
    <col min="12036" max="12036" width="5.28515625" style="2" customWidth="1"/>
    <col min="12037" max="12037" width="5.140625" style="2" customWidth="1"/>
    <col min="12038" max="12038" width="4.5703125" style="2" bestFit="1" customWidth="1"/>
    <col min="12039" max="12039" width="4.42578125" style="2" customWidth="1"/>
    <col min="12040" max="12040" width="6.85546875" style="2" customWidth="1"/>
    <col min="12041" max="12041" width="7.140625" style="2" customWidth="1"/>
    <col min="12042" max="12042" width="7.42578125" style="2" customWidth="1"/>
    <col min="12043" max="12043" width="7.5703125" style="2" customWidth="1"/>
    <col min="12044" max="12045" width="5.28515625" style="2" customWidth="1"/>
    <col min="12046" max="12046" width="6" style="2" customWidth="1"/>
    <col min="12047" max="12048" width="5.140625" style="2" customWidth="1"/>
    <col min="12049" max="12049" width="7" style="2" customWidth="1"/>
    <col min="12050" max="12050" width="4.42578125" style="2" customWidth="1"/>
    <col min="12051" max="12051" width="5.28515625" style="2" customWidth="1"/>
    <col min="12052" max="12052" width="6.7109375" style="2" customWidth="1"/>
    <col min="12053" max="12053" width="5.28515625" style="2" customWidth="1"/>
    <col min="12054" max="12054" width="5.7109375" style="2" customWidth="1"/>
    <col min="12055" max="12140" width="0" style="2" hidden="1" customWidth="1"/>
    <col min="12141" max="12141" width="7.28515625" style="2" customWidth="1"/>
    <col min="12142" max="12143" width="0" style="2" hidden="1" customWidth="1"/>
    <col min="12144" max="12144" width="7.7109375" style="2" customWidth="1"/>
    <col min="12145" max="12286" width="9.140625" style="2"/>
    <col min="12287" max="12287" width="20.5703125" style="2" customWidth="1"/>
    <col min="12288" max="12288" width="5.7109375" style="2" customWidth="1"/>
    <col min="12289" max="12289" width="7.85546875" style="2" customWidth="1"/>
    <col min="12290" max="12290" width="5.28515625" style="2" customWidth="1"/>
    <col min="12291" max="12291" width="4.7109375" style="2" customWidth="1"/>
    <col min="12292" max="12292" width="5.28515625" style="2" customWidth="1"/>
    <col min="12293" max="12293" width="5.140625" style="2" customWidth="1"/>
    <col min="12294" max="12294" width="4.5703125" style="2" bestFit="1" customWidth="1"/>
    <col min="12295" max="12295" width="4.42578125" style="2" customWidth="1"/>
    <col min="12296" max="12296" width="6.85546875" style="2" customWidth="1"/>
    <col min="12297" max="12297" width="7.140625" style="2" customWidth="1"/>
    <col min="12298" max="12298" width="7.42578125" style="2" customWidth="1"/>
    <col min="12299" max="12299" width="7.5703125" style="2" customWidth="1"/>
    <col min="12300" max="12301" width="5.28515625" style="2" customWidth="1"/>
    <col min="12302" max="12302" width="6" style="2" customWidth="1"/>
    <col min="12303" max="12304" width="5.140625" style="2" customWidth="1"/>
    <col min="12305" max="12305" width="7" style="2" customWidth="1"/>
    <col min="12306" max="12306" width="4.42578125" style="2" customWidth="1"/>
    <col min="12307" max="12307" width="5.28515625" style="2" customWidth="1"/>
    <col min="12308" max="12308" width="6.7109375" style="2" customWidth="1"/>
    <col min="12309" max="12309" width="5.28515625" style="2" customWidth="1"/>
    <col min="12310" max="12310" width="5.7109375" style="2" customWidth="1"/>
    <col min="12311" max="12396" width="0" style="2" hidden="1" customWidth="1"/>
    <col min="12397" max="12397" width="7.28515625" style="2" customWidth="1"/>
    <col min="12398" max="12399" width="0" style="2" hidden="1" customWidth="1"/>
    <col min="12400" max="12400" width="7.7109375" style="2" customWidth="1"/>
    <col min="12401" max="12542" width="9.140625" style="2"/>
    <col min="12543" max="12543" width="20.5703125" style="2" customWidth="1"/>
    <col min="12544" max="12544" width="5.7109375" style="2" customWidth="1"/>
    <col min="12545" max="12545" width="7.85546875" style="2" customWidth="1"/>
    <col min="12546" max="12546" width="5.28515625" style="2" customWidth="1"/>
    <col min="12547" max="12547" width="4.7109375" style="2" customWidth="1"/>
    <col min="12548" max="12548" width="5.28515625" style="2" customWidth="1"/>
    <col min="12549" max="12549" width="5.140625" style="2" customWidth="1"/>
    <col min="12550" max="12550" width="4.5703125" style="2" bestFit="1" customWidth="1"/>
    <col min="12551" max="12551" width="4.42578125" style="2" customWidth="1"/>
    <col min="12552" max="12552" width="6.85546875" style="2" customWidth="1"/>
    <col min="12553" max="12553" width="7.140625" style="2" customWidth="1"/>
    <col min="12554" max="12554" width="7.42578125" style="2" customWidth="1"/>
    <col min="12555" max="12555" width="7.5703125" style="2" customWidth="1"/>
    <col min="12556" max="12557" width="5.28515625" style="2" customWidth="1"/>
    <col min="12558" max="12558" width="6" style="2" customWidth="1"/>
    <col min="12559" max="12560" width="5.140625" style="2" customWidth="1"/>
    <col min="12561" max="12561" width="7" style="2" customWidth="1"/>
    <col min="12562" max="12562" width="4.42578125" style="2" customWidth="1"/>
    <col min="12563" max="12563" width="5.28515625" style="2" customWidth="1"/>
    <col min="12564" max="12564" width="6.7109375" style="2" customWidth="1"/>
    <col min="12565" max="12565" width="5.28515625" style="2" customWidth="1"/>
    <col min="12566" max="12566" width="5.7109375" style="2" customWidth="1"/>
    <col min="12567" max="12652" width="0" style="2" hidden="1" customWidth="1"/>
    <col min="12653" max="12653" width="7.28515625" style="2" customWidth="1"/>
    <col min="12654" max="12655" width="0" style="2" hidden="1" customWidth="1"/>
    <col min="12656" max="12656" width="7.7109375" style="2" customWidth="1"/>
    <col min="12657" max="12798" width="9.140625" style="2"/>
    <col min="12799" max="12799" width="20.5703125" style="2" customWidth="1"/>
    <col min="12800" max="12800" width="5.7109375" style="2" customWidth="1"/>
    <col min="12801" max="12801" width="7.85546875" style="2" customWidth="1"/>
    <col min="12802" max="12802" width="5.28515625" style="2" customWidth="1"/>
    <col min="12803" max="12803" width="4.7109375" style="2" customWidth="1"/>
    <col min="12804" max="12804" width="5.28515625" style="2" customWidth="1"/>
    <col min="12805" max="12805" width="5.140625" style="2" customWidth="1"/>
    <col min="12806" max="12806" width="4.5703125" style="2" bestFit="1" customWidth="1"/>
    <col min="12807" max="12807" width="4.42578125" style="2" customWidth="1"/>
    <col min="12808" max="12808" width="6.85546875" style="2" customWidth="1"/>
    <col min="12809" max="12809" width="7.140625" style="2" customWidth="1"/>
    <col min="12810" max="12810" width="7.42578125" style="2" customWidth="1"/>
    <col min="12811" max="12811" width="7.5703125" style="2" customWidth="1"/>
    <col min="12812" max="12813" width="5.28515625" style="2" customWidth="1"/>
    <col min="12814" max="12814" width="6" style="2" customWidth="1"/>
    <col min="12815" max="12816" width="5.140625" style="2" customWidth="1"/>
    <col min="12817" max="12817" width="7" style="2" customWidth="1"/>
    <col min="12818" max="12818" width="4.42578125" style="2" customWidth="1"/>
    <col min="12819" max="12819" width="5.28515625" style="2" customWidth="1"/>
    <col min="12820" max="12820" width="6.7109375" style="2" customWidth="1"/>
    <col min="12821" max="12821" width="5.28515625" style="2" customWidth="1"/>
    <col min="12822" max="12822" width="5.7109375" style="2" customWidth="1"/>
    <col min="12823" max="12908" width="0" style="2" hidden="1" customWidth="1"/>
    <col min="12909" max="12909" width="7.28515625" style="2" customWidth="1"/>
    <col min="12910" max="12911" width="0" style="2" hidden="1" customWidth="1"/>
    <col min="12912" max="12912" width="7.7109375" style="2" customWidth="1"/>
    <col min="12913" max="13054" width="9.140625" style="2"/>
    <col min="13055" max="13055" width="20.5703125" style="2" customWidth="1"/>
    <col min="13056" max="13056" width="5.7109375" style="2" customWidth="1"/>
    <col min="13057" max="13057" width="7.85546875" style="2" customWidth="1"/>
    <col min="13058" max="13058" width="5.28515625" style="2" customWidth="1"/>
    <col min="13059" max="13059" width="4.7109375" style="2" customWidth="1"/>
    <col min="13060" max="13060" width="5.28515625" style="2" customWidth="1"/>
    <col min="13061" max="13061" width="5.140625" style="2" customWidth="1"/>
    <col min="13062" max="13062" width="4.5703125" style="2" bestFit="1" customWidth="1"/>
    <col min="13063" max="13063" width="4.42578125" style="2" customWidth="1"/>
    <col min="13064" max="13064" width="6.85546875" style="2" customWidth="1"/>
    <col min="13065" max="13065" width="7.140625" style="2" customWidth="1"/>
    <col min="13066" max="13066" width="7.42578125" style="2" customWidth="1"/>
    <col min="13067" max="13067" width="7.5703125" style="2" customWidth="1"/>
    <col min="13068" max="13069" width="5.28515625" style="2" customWidth="1"/>
    <col min="13070" max="13070" width="6" style="2" customWidth="1"/>
    <col min="13071" max="13072" width="5.140625" style="2" customWidth="1"/>
    <col min="13073" max="13073" width="7" style="2" customWidth="1"/>
    <col min="13074" max="13074" width="4.42578125" style="2" customWidth="1"/>
    <col min="13075" max="13075" width="5.28515625" style="2" customWidth="1"/>
    <col min="13076" max="13076" width="6.7109375" style="2" customWidth="1"/>
    <col min="13077" max="13077" width="5.28515625" style="2" customWidth="1"/>
    <col min="13078" max="13078" width="5.7109375" style="2" customWidth="1"/>
    <col min="13079" max="13164" width="0" style="2" hidden="1" customWidth="1"/>
    <col min="13165" max="13165" width="7.28515625" style="2" customWidth="1"/>
    <col min="13166" max="13167" width="0" style="2" hidden="1" customWidth="1"/>
    <col min="13168" max="13168" width="7.7109375" style="2" customWidth="1"/>
    <col min="13169" max="13310" width="9.140625" style="2"/>
    <col min="13311" max="13311" width="20.5703125" style="2" customWidth="1"/>
    <col min="13312" max="13312" width="5.7109375" style="2" customWidth="1"/>
    <col min="13313" max="13313" width="7.85546875" style="2" customWidth="1"/>
    <col min="13314" max="13314" width="5.28515625" style="2" customWidth="1"/>
    <col min="13315" max="13315" width="4.7109375" style="2" customWidth="1"/>
    <col min="13316" max="13316" width="5.28515625" style="2" customWidth="1"/>
    <col min="13317" max="13317" width="5.140625" style="2" customWidth="1"/>
    <col min="13318" max="13318" width="4.5703125" style="2" bestFit="1" customWidth="1"/>
    <col min="13319" max="13319" width="4.42578125" style="2" customWidth="1"/>
    <col min="13320" max="13320" width="6.85546875" style="2" customWidth="1"/>
    <col min="13321" max="13321" width="7.140625" style="2" customWidth="1"/>
    <col min="13322" max="13322" width="7.42578125" style="2" customWidth="1"/>
    <col min="13323" max="13323" width="7.5703125" style="2" customWidth="1"/>
    <col min="13324" max="13325" width="5.28515625" style="2" customWidth="1"/>
    <col min="13326" max="13326" width="6" style="2" customWidth="1"/>
    <col min="13327" max="13328" width="5.140625" style="2" customWidth="1"/>
    <col min="13329" max="13329" width="7" style="2" customWidth="1"/>
    <col min="13330" max="13330" width="4.42578125" style="2" customWidth="1"/>
    <col min="13331" max="13331" width="5.28515625" style="2" customWidth="1"/>
    <col min="13332" max="13332" width="6.7109375" style="2" customWidth="1"/>
    <col min="13333" max="13333" width="5.28515625" style="2" customWidth="1"/>
    <col min="13334" max="13334" width="5.7109375" style="2" customWidth="1"/>
    <col min="13335" max="13420" width="0" style="2" hidden="1" customWidth="1"/>
    <col min="13421" max="13421" width="7.28515625" style="2" customWidth="1"/>
    <col min="13422" max="13423" width="0" style="2" hidden="1" customWidth="1"/>
    <col min="13424" max="13424" width="7.7109375" style="2" customWidth="1"/>
    <col min="13425" max="13566" width="9.140625" style="2"/>
    <col min="13567" max="13567" width="20.5703125" style="2" customWidth="1"/>
    <col min="13568" max="13568" width="5.7109375" style="2" customWidth="1"/>
    <col min="13569" max="13569" width="7.85546875" style="2" customWidth="1"/>
    <col min="13570" max="13570" width="5.28515625" style="2" customWidth="1"/>
    <col min="13571" max="13571" width="4.7109375" style="2" customWidth="1"/>
    <col min="13572" max="13572" width="5.28515625" style="2" customWidth="1"/>
    <col min="13573" max="13573" width="5.140625" style="2" customWidth="1"/>
    <col min="13574" max="13574" width="4.5703125" style="2" bestFit="1" customWidth="1"/>
    <col min="13575" max="13575" width="4.42578125" style="2" customWidth="1"/>
    <col min="13576" max="13576" width="6.85546875" style="2" customWidth="1"/>
    <col min="13577" max="13577" width="7.140625" style="2" customWidth="1"/>
    <col min="13578" max="13578" width="7.42578125" style="2" customWidth="1"/>
    <col min="13579" max="13579" width="7.5703125" style="2" customWidth="1"/>
    <col min="13580" max="13581" width="5.28515625" style="2" customWidth="1"/>
    <col min="13582" max="13582" width="6" style="2" customWidth="1"/>
    <col min="13583" max="13584" width="5.140625" style="2" customWidth="1"/>
    <col min="13585" max="13585" width="7" style="2" customWidth="1"/>
    <col min="13586" max="13586" width="4.42578125" style="2" customWidth="1"/>
    <col min="13587" max="13587" width="5.28515625" style="2" customWidth="1"/>
    <col min="13588" max="13588" width="6.7109375" style="2" customWidth="1"/>
    <col min="13589" max="13589" width="5.28515625" style="2" customWidth="1"/>
    <col min="13590" max="13590" width="5.7109375" style="2" customWidth="1"/>
    <col min="13591" max="13676" width="0" style="2" hidden="1" customWidth="1"/>
    <col min="13677" max="13677" width="7.28515625" style="2" customWidth="1"/>
    <col min="13678" max="13679" width="0" style="2" hidden="1" customWidth="1"/>
    <col min="13680" max="13680" width="7.7109375" style="2" customWidth="1"/>
    <col min="13681" max="13822" width="9.140625" style="2"/>
    <col min="13823" max="13823" width="20.5703125" style="2" customWidth="1"/>
    <col min="13824" max="13824" width="5.7109375" style="2" customWidth="1"/>
    <col min="13825" max="13825" width="7.85546875" style="2" customWidth="1"/>
    <col min="13826" max="13826" width="5.28515625" style="2" customWidth="1"/>
    <col min="13827" max="13827" width="4.7109375" style="2" customWidth="1"/>
    <col min="13828" max="13828" width="5.28515625" style="2" customWidth="1"/>
    <col min="13829" max="13829" width="5.140625" style="2" customWidth="1"/>
    <col min="13830" max="13830" width="4.5703125" style="2" bestFit="1" customWidth="1"/>
    <col min="13831" max="13831" width="4.42578125" style="2" customWidth="1"/>
    <col min="13832" max="13832" width="6.85546875" style="2" customWidth="1"/>
    <col min="13833" max="13833" width="7.140625" style="2" customWidth="1"/>
    <col min="13834" max="13834" width="7.42578125" style="2" customWidth="1"/>
    <col min="13835" max="13835" width="7.5703125" style="2" customWidth="1"/>
    <col min="13836" max="13837" width="5.28515625" style="2" customWidth="1"/>
    <col min="13838" max="13838" width="6" style="2" customWidth="1"/>
    <col min="13839" max="13840" width="5.140625" style="2" customWidth="1"/>
    <col min="13841" max="13841" width="7" style="2" customWidth="1"/>
    <col min="13842" max="13842" width="4.42578125" style="2" customWidth="1"/>
    <col min="13843" max="13843" width="5.28515625" style="2" customWidth="1"/>
    <col min="13844" max="13844" width="6.7109375" style="2" customWidth="1"/>
    <col min="13845" max="13845" width="5.28515625" style="2" customWidth="1"/>
    <col min="13846" max="13846" width="5.7109375" style="2" customWidth="1"/>
    <col min="13847" max="13932" width="0" style="2" hidden="1" customWidth="1"/>
    <col min="13933" max="13933" width="7.28515625" style="2" customWidth="1"/>
    <col min="13934" max="13935" width="0" style="2" hidden="1" customWidth="1"/>
    <col min="13936" max="13936" width="7.7109375" style="2" customWidth="1"/>
    <col min="13937" max="14078" width="9.140625" style="2"/>
    <col min="14079" max="14079" width="20.5703125" style="2" customWidth="1"/>
    <col min="14080" max="14080" width="5.7109375" style="2" customWidth="1"/>
    <col min="14081" max="14081" width="7.85546875" style="2" customWidth="1"/>
    <col min="14082" max="14082" width="5.28515625" style="2" customWidth="1"/>
    <col min="14083" max="14083" width="4.7109375" style="2" customWidth="1"/>
    <col min="14084" max="14084" width="5.28515625" style="2" customWidth="1"/>
    <col min="14085" max="14085" width="5.140625" style="2" customWidth="1"/>
    <col min="14086" max="14086" width="4.5703125" style="2" bestFit="1" customWidth="1"/>
    <col min="14087" max="14087" width="4.42578125" style="2" customWidth="1"/>
    <col min="14088" max="14088" width="6.85546875" style="2" customWidth="1"/>
    <col min="14089" max="14089" width="7.140625" style="2" customWidth="1"/>
    <col min="14090" max="14090" width="7.42578125" style="2" customWidth="1"/>
    <col min="14091" max="14091" width="7.5703125" style="2" customWidth="1"/>
    <col min="14092" max="14093" width="5.28515625" style="2" customWidth="1"/>
    <col min="14094" max="14094" width="6" style="2" customWidth="1"/>
    <col min="14095" max="14096" width="5.140625" style="2" customWidth="1"/>
    <col min="14097" max="14097" width="7" style="2" customWidth="1"/>
    <col min="14098" max="14098" width="4.42578125" style="2" customWidth="1"/>
    <col min="14099" max="14099" width="5.28515625" style="2" customWidth="1"/>
    <col min="14100" max="14100" width="6.7109375" style="2" customWidth="1"/>
    <col min="14101" max="14101" width="5.28515625" style="2" customWidth="1"/>
    <col min="14102" max="14102" width="5.7109375" style="2" customWidth="1"/>
    <col min="14103" max="14188" width="0" style="2" hidden="1" customWidth="1"/>
    <col min="14189" max="14189" width="7.28515625" style="2" customWidth="1"/>
    <col min="14190" max="14191" width="0" style="2" hidden="1" customWidth="1"/>
    <col min="14192" max="14192" width="7.7109375" style="2" customWidth="1"/>
    <col min="14193" max="14334" width="9.140625" style="2"/>
    <col min="14335" max="14335" width="20.5703125" style="2" customWidth="1"/>
    <col min="14336" max="14336" width="5.7109375" style="2" customWidth="1"/>
    <col min="14337" max="14337" width="7.85546875" style="2" customWidth="1"/>
    <col min="14338" max="14338" width="5.28515625" style="2" customWidth="1"/>
    <col min="14339" max="14339" width="4.7109375" style="2" customWidth="1"/>
    <col min="14340" max="14340" width="5.28515625" style="2" customWidth="1"/>
    <col min="14341" max="14341" width="5.140625" style="2" customWidth="1"/>
    <col min="14342" max="14342" width="4.5703125" style="2" bestFit="1" customWidth="1"/>
    <col min="14343" max="14343" width="4.42578125" style="2" customWidth="1"/>
    <col min="14344" max="14344" width="6.85546875" style="2" customWidth="1"/>
    <col min="14345" max="14345" width="7.140625" style="2" customWidth="1"/>
    <col min="14346" max="14346" width="7.42578125" style="2" customWidth="1"/>
    <col min="14347" max="14347" width="7.5703125" style="2" customWidth="1"/>
    <col min="14348" max="14349" width="5.28515625" style="2" customWidth="1"/>
    <col min="14350" max="14350" width="6" style="2" customWidth="1"/>
    <col min="14351" max="14352" width="5.140625" style="2" customWidth="1"/>
    <col min="14353" max="14353" width="7" style="2" customWidth="1"/>
    <col min="14354" max="14354" width="4.42578125" style="2" customWidth="1"/>
    <col min="14355" max="14355" width="5.28515625" style="2" customWidth="1"/>
    <col min="14356" max="14356" width="6.7109375" style="2" customWidth="1"/>
    <col min="14357" max="14357" width="5.28515625" style="2" customWidth="1"/>
    <col min="14358" max="14358" width="5.7109375" style="2" customWidth="1"/>
    <col min="14359" max="14444" width="0" style="2" hidden="1" customWidth="1"/>
    <col min="14445" max="14445" width="7.28515625" style="2" customWidth="1"/>
    <col min="14446" max="14447" width="0" style="2" hidden="1" customWidth="1"/>
    <col min="14448" max="14448" width="7.7109375" style="2" customWidth="1"/>
    <col min="14449" max="14590" width="9.140625" style="2"/>
    <col min="14591" max="14591" width="20.5703125" style="2" customWidth="1"/>
    <col min="14592" max="14592" width="5.7109375" style="2" customWidth="1"/>
    <col min="14593" max="14593" width="7.85546875" style="2" customWidth="1"/>
    <col min="14594" max="14594" width="5.28515625" style="2" customWidth="1"/>
    <col min="14595" max="14595" width="4.7109375" style="2" customWidth="1"/>
    <col min="14596" max="14596" width="5.28515625" style="2" customWidth="1"/>
    <col min="14597" max="14597" width="5.140625" style="2" customWidth="1"/>
    <col min="14598" max="14598" width="4.5703125" style="2" bestFit="1" customWidth="1"/>
    <col min="14599" max="14599" width="4.42578125" style="2" customWidth="1"/>
    <col min="14600" max="14600" width="6.85546875" style="2" customWidth="1"/>
    <col min="14601" max="14601" width="7.140625" style="2" customWidth="1"/>
    <col min="14602" max="14602" width="7.42578125" style="2" customWidth="1"/>
    <col min="14603" max="14603" width="7.5703125" style="2" customWidth="1"/>
    <col min="14604" max="14605" width="5.28515625" style="2" customWidth="1"/>
    <col min="14606" max="14606" width="6" style="2" customWidth="1"/>
    <col min="14607" max="14608" width="5.140625" style="2" customWidth="1"/>
    <col min="14609" max="14609" width="7" style="2" customWidth="1"/>
    <col min="14610" max="14610" width="4.42578125" style="2" customWidth="1"/>
    <col min="14611" max="14611" width="5.28515625" style="2" customWidth="1"/>
    <col min="14612" max="14612" width="6.7109375" style="2" customWidth="1"/>
    <col min="14613" max="14613" width="5.28515625" style="2" customWidth="1"/>
    <col min="14614" max="14614" width="5.7109375" style="2" customWidth="1"/>
    <col min="14615" max="14700" width="0" style="2" hidden="1" customWidth="1"/>
    <col min="14701" max="14701" width="7.28515625" style="2" customWidth="1"/>
    <col min="14702" max="14703" width="0" style="2" hidden="1" customWidth="1"/>
    <col min="14704" max="14704" width="7.7109375" style="2" customWidth="1"/>
    <col min="14705" max="14846" width="9.140625" style="2"/>
    <col min="14847" max="14847" width="20.5703125" style="2" customWidth="1"/>
    <col min="14848" max="14848" width="5.7109375" style="2" customWidth="1"/>
    <col min="14849" max="14849" width="7.85546875" style="2" customWidth="1"/>
    <col min="14850" max="14850" width="5.28515625" style="2" customWidth="1"/>
    <col min="14851" max="14851" width="4.7109375" style="2" customWidth="1"/>
    <col min="14852" max="14852" width="5.28515625" style="2" customWidth="1"/>
    <col min="14853" max="14853" width="5.140625" style="2" customWidth="1"/>
    <col min="14854" max="14854" width="4.5703125" style="2" bestFit="1" customWidth="1"/>
    <col min="14855" max="14855" width="4.42578125" style="2" customWidth="1"/>
    <col min="14856" max="14856" width="6.85546875" style="2" customWidth="1"/>
    <col min="14857" max="14857" width="7.140625" style="2" customWidth="1"/>
    <col min="14858" max="14858" width="7.42578125" style="2" customWidth="1"/>
    <col min="14859" max="14859" width="7.5703125" style="2" customWidth="1"/>
    <col min="14860" max="14861" width="5.28515625" style="2" customWidth="1"/>
    <col min="14862" max="14862" width="6" style="2" customWidth="1"/>
    <col min="14863" max="14864" width="5.140625" style="2" customWidth="1"/>
    <col min="14865" max="14865" width="7" style="2" customWidth="1"/>
    <col min="14866" max="14866" width="4.42578125" style="2" customWidth="1"/>
    <col min="14867" max="14867" width="5.28515625" style="2" customWidth="1"/>
    <col min="14868" max="14868" width="6.7109375" style="2" customWidth="1"/>
    <col min="14869" max="14869" width="5.28515625" style="2" customWidth="1"/>
    <col min="14870" max="14870" width="5.7109375" style="2" customWidth="1"/>
    <col min="14871" max="14956" width="0" style="2" hidden="1" customWidth="1"/>
    <col min="14957" max="14957" width="7.28515625" style="2" customWidth="1"/>
    <col min="14958" max="14959" width="0" style="2" hidden="1" customWidth="1"/>
    <col min="14960" max="14960" width="7.7109375" style="2" customWidth="1"/>
    <col min="14961" max="15102" width="9.140625" style="2"/>
    <col min="15103" max="15103" width="20.5703125" style="2" customWidth="1"/>
    <col min="15104" max="15104" width="5.7109375" style="2" customWidth="1"/>
    <col min="15105" max="15105" width="7.85546875" style="2" customWidth="1"/>
    <col min="15106" max="15106" width="5.28515625" style="2" customWidth="1"/>
    <col min="15107" max="15107" width="4.7109375" style="2" customWidth="1"/>
    <col min="15108" max="15108" width="5.28515625" style="2" customWidth="1"/>
    <col min="15109" max="15109" width="5.140625" style="2" customWidth="1"/>
    <col min="15110" max="15110" width="4.5703125" style="2" bestFit="1" customWidth="1"/>
    <col min="15111" max="15111" width="4.42578125" style="2" customWidth="1"/>
    <col min="15112" max="15112" width="6.85546875" style="2" customWidth="1"/>
    <col min="15113" max="15113" width="7.140625" style="2" customWidth="1"/>
    <col min="15114" max="15114" width="7.42578125" style="2" customWidth="1"/>
    <col min="15115" max="15115" width="7.5703125" style="2" customWidth="1"/>
    <col min="15116" max="15117" width="5.28515625" style="2" customWidth="1"/>
    <col min="15118" max="15118" width="6" style="2" customWidth="1"/>
    <col min="15119" max="15120" width="5.140625" style="2" customWidth="1"/>
    <col min="15121" max="15121" width="7" style="2" customWidth="1"/>
    <col min="15122" max="15122" width="4.42578125" style="2" customWidth="1"/>
    <col min="15123" max="15123" width="5.28515625" style="2" customWidth="1"/>
    <col min="15124" max="15124" width="6.7109375" style="2" customWidth="1"/>
    <col min="15125" max="15125" width="5.28515625" style="2" customWidth="1"/>
    <col min="15126" max="15126" width="5.7109375" style="2" customWidth="1"/>
    <col min="15127" max="15212" width="0" style="2" hidden="1" customWidth="1"/>
    <col min="15213" max="15213" width="7.28515625" style="2" customWidth="1"/>
    <col min="15214" max="15215" width="0" style="2" hidden="1" customWidth="1"/>
    <col min="15216" max="15216" width="7.7109375" style="2" customWidth="1"/>
    <col min="15217" max="15358" width="9.140625" style="2"/>
    <col min="15359" max="15359" width="20.5703125" style="2" customWidth="1"/>
    <col min="15360" max="15360" width="5.7109375" style="2" customWidth="1"/>
    <col min="15361" max="15361" width="7.85546875" style="2" customWidth="1"/>
    <col min="15362" max="15362" width="5.28515625" style="2" customWidth="1"/>
    <col min="15363" max="15363" width="4.7109375" style="2" customWidth="1"/>
    <col min="15364" max="15364" width="5.28515625" style="2" customWidth="1"/>
    <col min="15365" max="15365" width="5.140625" style="2" customWidth="1"/>
    <col min="15366" max="15366" width="4.5703125" style="2" bestFit="1" customWidth="1"/>
    <col min="15367" max="15367" width="4.42578125" style="2" customWidth="1"/>
    <col min="15368" max="15368" width="6.85546875" style="2" customWidth="1"/>
    <col min="15369" max="15369" width="7.140625" style="2" customWidth="1"/>
    <col min="15370" max="15370" width="7.42578125" style="2" customWidth="1"/>
    <col min="15371" max="15371" width="7.5703125" style="2" customWidth="1"/>
    <col min="15372" max="15373" width="5.28515625" style="2" customWidth="1"/>
    <col min="15374" max="15374" width="6" style="2" customWidth="1"/>
    <col min="15375" max="15376" width="5.140625" style="2" customWidth="1"/>
    <col min="15377" max="15377" width="7" style="2" customWidth="1"/>
    <col min="15378" max="15378" width="4.42578125" style="2" customWidth="1"/>
    <col min="15379" max="15379" width="5.28515625" style="2" customWidth="1"/>
    <col min="15380" max="15380" width="6.7109375" style="2" customWidth="1"/>
    <col min="15381" max="15381" width="5.28515625" style="2" customWidth="1"/>
    <col min="15382" max="15382" width="5.7109375" style="2" customWidth="1"/>
    <col min="15383" max="15468" width="0" style="2" hidden="1" customWidth="1"/>
    <col min="15469" max="15469" width="7.28515625" style="2" customWidth="1"/>
    <col min="15470" max="15471" width="0" style="2" hidden="1" customWidth="1"/>
    <col min="15472" max="15472" width="7.7109375" style="2" customWidth="1"/>
    <col min="15473" max="15614" width="9.140625" style="2"/>
    <col min="15615" max="15615" width="20.5703125" style="2" customWidth="1"/>
    <col min="15616" max="15616" width="5.7109375" style="2" customWidth="1"/>
    <col min="15617" max="15617" width="7.85546875" style="2" customWidth="1"/>
    <col min="15618" max="15618" width="5.28515625" style="2" customWidth="1"/>
    <col min="15619" max="15619" width="4.7109375" style="2" customWidth="1"/>
    <col min="15620" max="15620" width="5.28515625" style="2" customWidth="1"/>
    <col min="15621" max="15621" width="5.140625" style="2" customWidth="1"/>
    <col min="15622" max="15622" width="4.5703125" style="2" bestFit="1" customWidth="1"/>
    <col min="15623" max="15623" width="4.42578125" style="2" customWidth="1"/>
    <col min="15624" max="15624" width="6.85546875" style="2" customWidth="1"/>
    <col min="15625" max="15625" width="7.140625" style="2" customWidth="1"/>
    <col min="15626" max="15626" width="7.42578125" style="2" customWidth="1"/>
    <col min="15627" max="15627" width="7.5703125" style="2" customWidth="1"/>
    <col min="15628" max="15629" width="5.28515625" style="2" customWidth="1"/>
    <col min="15630" max="15630" width="6" style="2" customWidth="1"/>
    <col min="15631" max="15632" width="5.140625" style="2" customWidth="1"/>
    <col min="15633" max="15633" width="7" style="2" customWidth="1"/>
    <col min="15634" max="15634" width="4.42578125" style="2" customWidth="1"/>
    <col min="15635" max="15635" width="5.28515625" style="2" customWidth="1"/>
    <col min="15636" max="15636" width="6.7109375" style="2" customWidth="1"/>
    <col min="15637" max="15637" width="5.28515625" style="2" customWidth="1"/>
    <col min="15638" max="15638" width="5.7109375" style="2" customWidth="1"/>
    <col min="15639" max="15724" width="0" style="2" hidden="1" customWidth="1"/>
    <col min="15725" max="15725" width="7.28515625" style="2" customWidth="1"/>
    <col min="15726" max="15727" width="0" style="2" hidden="1" customWidth="1"/>
    <col min="15728" max="15728" width="7.7109375" style="2" customWidth="1"/>
    <col min="15729" max="15870" width="9.140625" style="2"/>
    <col min="15871" max="15871" width="20.5703125" style="2" customWidth="1"/>
    <col min="15872" max="15872" width="5.7109375" style="2" customWidth="1"/>
    <col min="15873" max="15873" width="7.85546875" style="2" customWidth="1"/>
    <col min="15874" max="15874" width="5.28515625" style="2" customWidth="1"/>
    <col min="15875" max="15875" width="4.7109375" style="2" customWidth="1"/>
    <col min="15876" max="15876" width="5.28515625" style="2" customWidth="1"/>
    <col min="15877" max="15877" width="5.140625" style="2" customWidth="1"/>
    <col min="15878" max="15878" width="4.5703125" style="2" bestFit="1" customWidth="1"/>
    <col min="15879" max="15879" width="4.42578125" style="2" customWidth="1"/>
    <col min="15880" max="15880" width="6.85546875" style="2" customWidth="1"/>
    <col min="15881" max="15881" width="7.140625" style="2" customWidth="1"/>
    <col min="15882" max="15882" width="7.42578125" style="2" customWidth="1"/>
    <col min="15883" max="15883" width="7.5703125" style="2" customWidth="1"/>
    <col min="15884" max="15885" width="5.28515625" style="2" customWidth="1"/>
    <col min="15886" max="15886" width="6" style="2" customWidth="1"/>
    <col min="15887" max="15888" width="5.140625" style="2" customWidth="1"/>
    <col min="15889" max="15889" width="7" style="2" customWidth="1"/>
    <col min="15890" max="15890" width="4.42578125" style="2" customWidth="1"/>
    <col min="15891" max="15891" width="5.28515625" style="2" customWidth="1"/>
    <col min="15892" max="15892" width="6.7109375" style="2" customWidth="1"/>
    <col min="15893" max="15893" width="5.28515625" style="2" customWidth="1"/>
    <col min="15894" max="15894" width="5.7109375" style="2" customWidth="1"/>
    <col min="15895" max="15980" width="0" style="2" hidden="1" customWidth="1"/>
    <col min="15981" max="15981" width="7.28515625" style="2" customWidth="1"/>
    <col min="15982" max="15983" width="0" style="2" hidden="1" customWidth="1"/>
    <col min="15984" max="15984" width="7.7109375" style="2" customWidth="1"/>
    <col min="15985" max="16126" width="9.140625" style="2"/>
    <col min="16127" max="16127" width="20.5703125" style="2" customWidth="1"/>
    <col min="16128" max="16128" width="5.7109375" style="2" customWidth="1"/>
    <col min="16129" max="16129" width="7.85546875" style="2" customWidth="1"/>
    <col min="16130" max="16130" width="5.28515625" style="2" customWidth="1"/>
    <col min="16131" max="16131" width="4.7109375" style="2" customWidth="1"/>
    <col min="16132" max="16132" width="5.28515625" style="2" customWidth="1"/>
    <col min="16133" max="16133" width="5.140625" style="2" customWidth="1"/>
    <col min="16134" max="16134" width="4.5703125" style="2" bestFit="1" customWidth="1"/>
    <col min="16135" max="16135" width="4.42578125" style="2" customWidth="1"/>
    <col min="16136" max="16136" width="6.85546875" style="2" customWidth="1"/>
    <col min="16137" max="16137" width="7.140625" style="2" customWidth="1"/>
    <col min="16138" max="16138" width="7.42578125" style="2" customWidth="1"/>
    <col min="16139" max="16139" width="7.5703125" style="2" customWidth="1"/>
    <col min="16140" max="16141" width="5.28515625" style="2" customWidth="1"/>
    <col min="16142" max="16142" width="6" style="2" customWidth="1"/>
    <col min="16143" max="16144" width="5.140625" style="2" customWidth="1"/>
    <col min="16145" max="16145" width="7" style="2" customWidth="1"/>
    <col min="16146" max="16146" width="4.42578125" style="2" customWidth="1"/>
    <col min="16147" max="16147" width="5.28515625" style="2" customWidth="1"/>
    <col min="16148" max="16148" width="6.7109375" style="2" customWidth="1"/>
    <col min="16149" max="16149" width="5.28515625" style="2" customWidth="1"/>
    <col min="16150" max="16150" width="5.7109375" style="2" customWidth="1"/>
    <col min="16151" max="16236" width="0" style="2" hidden="1" customWidth="1"/>
    <col min="16237" max="16237" width="7.28515625" style="2" customWidth="1"/>
    <col min="16238" max="16239" width="0" style="2" hidden="1" customWidth="1"/>
    <col min="16240" max="16240" width="7.7109375" style="2" customWidth="1"/>
    <col min="16241" max="16384" width="9.140625" style="2"/>
  </cols>
  <sheetData>
    <row r="1" spans="1:192" ht="19.5" customHeight="1">
      <c r="A1" s="138" t="s">
        <v>71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  <c r="R1" s="138"/>
      <c r="S1" s="138"/>
      <c r="T1" s="138"/>
      <c r="U1" s="138"/>
      <c r="V1" s="138"/>
      <c r="W1" s="138"/>
      <c r="X1" s="138"/>
      <c r="Y1" s="138"/>
      <c r="Z1" s="138"/>
      <c r="AA1" s="138"/>
      <c r="AB1" s="138"/>
      <c r="AC1" s="138"/>
      <c r="AD1" s="138"/>
      <c r="AE1" s="138"/>
      <c r="AF1" s="138"/>
      <c r="AG1" s="138"/>
      <c r="AH1" s="138"/>
      <c r="AI1" s="138"/>
      <c r="AJ1" s="138"/>
      <c r="AK1" s="138"/>
      <c r="AL1" s="138"/>
      <c r="AM1" s="138"/>
      <c r="AN1" s="138"/>
      <c r="AO1" s="138"/>
      <c r="AP1" s="138"/>
      <c r="AQ1" s="138"/>
      <c r="AR1" s="138"/>
      <c r="AS1" s="138"/>
      <c r="AT1" s="138"/>
      <c r="AU1" s="138"/>
      <c r="AV1" s="138"/>
      <c r="AW1" s="138"/>
      <c r="AX1" s="138"/>
      <c r="AY1" s="138"/>
      <c r="AZ1" s="138"/>
      <c r="BA1" s="138"/>
      <c r="BB1" s="138"/>
      <c r="BC1" s="138"/>
      <c r="BD1" s="138"/>
      <c r="BE1" s="138"/>
      <c r="BF1" s="138"/>
      <c r="BG1" s="138"/>
      <c r="BH1" s="138"/>
      <c r="BI1" s="138"/>
      <c r="BJ1" s="138"/>
      <c r="BK1" s="138"/>
      <c r="BL1" s="138"/>
      <c r="BM1" s="138"/>
      <c r="BN1" s="138"/>
      <c r="BO1" s="138"/>
      <c r="BP1" s="138"/>
      <c r="BQ1" s="138"/>
      <c r="BR1" s="138"/>
      <c r="BS1" s="138"/>
      <c r="BT1" s="138"/>
      <c r="BU1" s="138"/>
      <c r="BV1" s="138"/>
      <c r="BW1" s="138"/>
      <c r="BX1" s="138"/>
      <c r="BY1" s="138"/>
      <c r="BZ1" s="138"/>
      <c r="CA1" s="138"/>
      <c r="CB1" s="138"/>
      <c r="CC1" s="138"/>
      <c r="CD1" s="138"/>
      <c r="CE1" s="138"/>
      <c r="CF1" s="138"/>
      <c r="CG1" s="138"/>
      <c r="CH1" s="138"/>
      <c r="CI1" s="138"/>
      <c r="CJ1" s="138"/>
      <c r="CK1" s="138"/>
      <c r="CL1" s="138"/>
      <c r="CM1" s="138"/>
      <c r="CN1" s="138"/>
      <c r="CO1" s="138"/>
      <c r="CP1" s="138"/>
      <c r="CQ1" s="138"/>
      <c r="CR1" s="138"/>
      <c r="CS1" s="138"/>
      <c r="CT1" s="138"/>
      <c r="CU1" s="138"/>
      <c r="CV1" s="138"/>
      <c r="CW1" s="138"/>
      <c r="CX1" s="138"/>
      <c r="CY1" s="138"/>
      <c r="CZ1" s="138"/>
      <c r="DA1" s="138"/>
      <c r="DB1" s="138"/>
      <c r="DC1" s="138"/>
      <c r="DD1" s="138"/>
      <c r="DE1" s="138"/>
      <c r="DF1" s="138"/>
      <c r="DG1" s="138"/>
      <c r="DH1" s="138"/>
      <c r="DI1" s="138"/>
      <c r="DJ1" s="138"/>
    </row>
    <row r="2" spans="1:192" ht="12.75" customHeight="1">
      <c r="A2" s="139" t="s">
        <v>21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139"/>
      <c r="S2" s="139"/>
      <c r="T2" s="139"/>
      <c r="U2" s="139"/>
      <c r="V2" s="139"/>
      <c r="W2" s="139"/>
      <c r="X2" s="139"/>
      <c r="Y2" s="139"/>
      <c r="Z2" s="139"/>
      <c r="AA2" s="139"/>
      <c r="AB2" s="139"/>
      <c r="AC2" s="139"/>
      <c r="AD2" s="139"/>
      <c r="AE2" s="139"/>
      <c r="AF2" s="139"/>
      <c r="AG2" s="139"/>
      <c r="AH2" s="139"/>
      <c r="AI2" s="139"/>
      <c r="AJ2" s="139"/>
      <c r="AK2" s="139"/>
      <c r="AL2" s="139"/>
      <c r="AM2" s="139"/>
      <c r="AN2" s="139"/>
      <c r="AO2" s="139"/>
      <c r="AP2" s="139"/>
      <c r="AQ2" s="139"/>
      <c r="AR2" s="139"/>
      <c r="AS2" s="139"/>
      <c r="AT2" s="139"/>
      <c r="AU2" s="139"/>
      <c r="AV2" s="139"/>
      <c r="AW2" s="139"/>
      <c r="AX2" s="139"/>
      <c r="AY2" s="139"/>
      <c r="AZ2" s="139"/>
      <c r="BA2" s="139"/>
      <c r="BB2" s="139"/>
      <c r="BC2" s="139"/>
      <c r="BD2" s="139"/>
      <c r="BE2" s="139"/>
      <c r="BF2" s="139"/>
      <c r="BG2" s="139"/>
      <c r="BH2" s="139"/>
      <c r="BI2" s="139"/>
      <c r="BJ2" s="139"/>
      <c r="BK2" s="139"/>
      <c r="BL2" s="139"/>
      <c r="BM2" s="139"/>
      <c r="BN2" s="139"/>
      <c r="BO2" s="139"/>
      <c r="BP2" s="139"/>
      <c r="BQ2" s="139"/>
      <c r="BR2" s="139"/>
      <c r="BS2" s="139"/>
      <c r="BT2" s="139"/>
      <c r="BU2" s="139"/>
      <c r="BV2" s="139"/>
      <c r="BW2" s="139"/>
      <c r="BX2" s="139"/>
      <c r="BY2" s="139"/>
      <c r="BZ2" s="139"/>
      <c r="CA2" s="139"/>
      <c r="CB2" s="139"/>
      <c r="CC2" s="139"/>
      <c r="CD2" s="139"/>
      <c r="CE2" s="139"/>
      <c r="CF2" s="139"/>
      <c r="CG2" s="139"/>
      <c r="CH2" s="139"/>
      <c r="CI2" s="139"/>
      <c r="CJ2" s="139"/>
      <c r="CK2" s="139"/>
      <c r="CL2" s="139"/>
      <c r="CM2" s="139"/>
      <c r="CN2" s="139"/>
      <c r="CO2" s="139"/>
      <c r="CP2" s="139"/>
      <c r="CQ2" s="139"/>
      <c r="CR2" s="139"/>
      <c r="CS2" s="139"/>
      <c r="CT2" s="139"/>
      <c r="CU2" s="139"/>
      <c r="CV2" s="139"/>
      <c r="CW2" s="139"/>
      <c r="CX2" s="139"/>
      <c r="CY2" s="139"/>
      <c r="CZ2" s="139"/>
      <c r="DA2" s="139"/>
      <c r="DB2" s="139"/>
      <c r="DC2" s="139"/>
      <c r="DD2" s="139"/>
      <c r="DE2" s="139"/>
      <c r="DF2" s="139"/>
      <c r="DG2" s="139"/>
      <c r="DH2" s="139"/>
      <c r="DI2" s="139"/>
      <c r="DJ2" s="139"/>
    </row>
    <row r="3" spans="1:192" ht="12" customHeight="1">
      <c r="A3" s="3"/>
      <c r="B3" s="4"/>
      <c r="C3" s="4"/>
      <c r="D3" s="5"/>
      <c r="E3" s="5"/>
      <c r="F3" s="5"/>
      <c r="G3" s="5"/>
      <c r="H3" s="5"/>
      <c r="I3" s="5"/>
      <c r="J3" s="5"/>
      <c r="K3" s="5"/>
      <c r="L3" s="5"/>
      <c r="M3" s="5"/>
      <c r="N3" s="3"/>
      <c r="O3" s="3"/>
      <c r="P3" s="6"/>
      <c r="Q3" s="3"/>
      <c r="R3" s="3"/>
      <c r="S3" s="3"/>
      <c r="T3" s="3"/>
      <c r="U3" s="3"/>
      <c r="V3" s="3"/>
    </row>
    <row r="4" spans="1:192" ht="36" customHeight="1">
      <c r="A4" s="127" t="s">
        <v>0</v>
      </c>
      <c r="B4" s="140" t="s">
        <v>1</v>
      </c>
      <c r="C4" s="142" t="s">
        <v>46</v>
      </c>
      <c r="D4" s="131" t="s">
        <v>2</v>
      </c>
      <c r="E4" s="132"/>
      <c r="F4" s="132"/>
      <c r="G4" s="132"/>
      <c r="H4" s="132"/>
      <c r="I4" s="133"/>
      <c r="J4" s="127" t="s">
        <v>50</v>
      </c>
      <c r="K4" s="134" t="s">
        <v>3</v>
      </c>
      <c r="L4" s="127" t="s">
        <v>4</v>
      </c>
      <c r="M4" s="127" t="s">
        <v>5</v>
      </c>
      <c r="N4" s="148" t="s">
        <v>21</v>
      </c>
      <c r="O4" s="149"/>
      <c r="P4" s="127" t="s">
        <v>35</v>
      </c>
      <c r="Q4" s="129" t="s">
        <v>6</v>
      </c>
      <c r="R4" s="130"/>
      <c r="S4" s="131" t="s">
        <v>7</v>
      </c>
      <c r="T4" s="132"/>
      <c r="U4" s="133"/>
      <c r="V4" s="134" t="s">
        <v>8</v>
      </c>
      <c r="W4" s="136" t="s">
        <v>65</v>
      </c>
      <c r="X4" s="137"/>
      <c r="Y4" s="8" t="s">
        <v>40</v>
      </c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125" t="s">
        <v>9</v>
      </c>
      <c r="DH4" s="125" t="s">
        <v>9</v>
      </c>
      <c r="DI4" s="143" t="s">
        <v>10</v>
      </c>
      <c r="DJ4" s="145" t="s">
        <v>39</v>
      </c>
    </row>
    <row r="5" spans="1:192" ht="53.25" customHeight="1" thickBot="1">
      <c r="A5" s="128"/>
      <c r="B5" s="141"/>
      <c r="C5" s="142"/>
      <c r="D5" s="146" t="s">
        <v>47</v>
      </c>
      <c r="E5" s="147"/>
      <c r="F5" s="146" t="s">
        <v>48</v>
      </c>
      <c r="G5" s="147"/>
      <c r="H5" s="146" t="s">
        <v>49</v>
      </c>
      <c r="I5" s="147"/>
      <c r="J5" s="128"/>
      <c r="K5" s="135"/>
      <c r="L5" s="128"/>
      <c r="M5" s="128"/>
      <c r="N5" s="120" t="s">
        <v>51</v>
      </c>
      <c r="O5" s="120" t="s">
        <v>41</v>
      </c>
      <c r="P5" s="128"/>
      <c r="Q5" s="9" t="s">
        <v>11</v>
      </c>
      <c r="R5" s="10" t="s">
        <v>12</v>
      </c>
      <c r="S5" s="11" t="s">
        <v>13</v>
      </c>
      <c r="T5" s="17" t="s">
        <v>14</v>
      </c>
      <c r="U5" s="18" t="s">
        <v>62</v>
      </c>
      <c r="V5" s="135"/>
      <c r="W5" s="119" t="s">
        <v>15</v>
      </c>
      <c r="X5" s="11" t="s">
        <v>16</v>
      </c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126"/>
      <c r="DH5" s="126"/>
      <c r="DI5" s="144"/>
      <c r="DJ5" s="145"/>
    </row>
    <row r="6" spans="1:192" ht="30.75" customHeight="1" thickBot="1">
      <c r="A6" s="79" t="s">
        <v>17</v>
      </c>
      <c r="B6" s="62">
        <v>970</v>
      </c>
      <c r="C6" s="63">
        <v>81143</v>
      </c>
      <c r="D6" s="30">
        <v>217</v>
      </c>
      <c r="E6" s="30">
        <v>243</v>
      </c>
      <c r="F6" s="30">
        <v>195</v>
      </c>
      <c r="G6" s="30">
        <v>237</v>
      </c>
      <c r="H6" s="30">
        <v>224</v>
      </c>
      <c r="I6" s="30">
        <v>259</v>
      </c>
      <c r="J6" s="63">
        <v>86042</v>
      </c>
      <c r="K6" s="80">
        <v>91</v>
      </c>
      <c r="L6" s="31">
        <v>4.0999999999999996</v>
      </c>
      <c r="M6" s="81" t="s">
        <v>67</v>
      </c>
      <c r="N6" s="32">
        <f>D6/B6*100</f>
        <v>22.371134020618559</v>
      </c>
      <c r="O6" s="64">
        <v>25.1</v>
      </c>
      <c r="P6" s="30">
        <f>H6</f>
        <v>224</v>
      </c>
      <c r="Q6" s="82">
        <v>98</v>
      </c>
      <c r="R6" s="83" t="s">
        <v>70</v>
      </c>
      <c r="S6" s="65">
        <v>108</v>
      </c>
      <c r="T6" s="66">
        <v>48</v>
      </c>
      <c r="U6" s="84">
        <v>74</v>
      </c>
      <c r="V6" s="85"/>
      <c r="W6" s="30">
        <v>183</v>
      </c>
      <c r="X6" s="64">
        <v>31.9</v>
      </c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27"/>
      <c r="BB6" s="27"/>
      <c r="BC6" s="27"/>
      <c r="BD6" s="27"/>
      <c r="BE6" s="27"/>
      <c r="BF6" s="27"/>
      <c r="BG6" s="27"/>
      <c r="BH6" s="27"/>
      <c r="BI6" s="27"/>
      <c r="BJ6" s="27"/>
      <c r="BK6" s="27"/>
      <c r="BL6" s="27"/>
      <c r="BM6" s="27"/>
      <c r="BN6" s="27"/>
      <c r="BO6" s="27"/>
      <c r="BP6" s="27"/>
      <c r="BQ6" s="27"/>
      <c r="BR6" s="27"/>
      <c r="BS6" s="27"/>
      <c r="BT6" s="27"/>
      <c r="BU6" s="27"/>
      <c r="BV6" s="27"/>
      <c r="BW6" s="27"/>
      <c r="BX6" s="27"/>
      <c r="BY6" s="27"/>
      <c r="BZ6" s="27"/>
      <c r="CA6" s="27"/>
      <c r="CB6" s="27"/>
      <c r="CC6" s="27"/>
      <c r="CD6" s="27"/>
      <c r="CE6" s="27"/>
      <c r="CF6" s="27"/>
      <c r="CG6" s="27"/>
      <c r="CH6" s="27"/>
      <c r="CI6" s="27"/>
      <c r="CJ6" s="27"/>
      <c r="CK6" s="27"/>
      <c r="CL6" s="27"/>
      <c r="CM6" s="27"/>
      <c r="CN6" s="27"/>
      <c r="CO6" s="27"/>
      <c r="CP6" s="27"/>
      <c r="CQ6" s="27"/>
      <c r="CR6" s="27"/>
      <c r="CS6" s="27"/>
      <c r="CT6" s="27"/>
      <c r="CU6" s="27"/>
      <c r="CV6" s="27"/>
      <c r="CW6" s="27"/>
      <c r="CX6" s="27"/>
      <c r="CY6" s="27"/>
      <c r="CZ6" s="27"/>
      <c r="DA6" s="27"/>
      <c r="DB6" s="27"/>
      <c r="DC6" s="27"/>
      <c r="DD6" s="27"/>
      <c r="DE6" s="27"/>
      <c r="DF6" s="27"/>
      <c r="DG6" s="86">
        <v>9500</v>
      </c>
      <c r="DH6" s="67"/>
      <c r="DI6" s="68"/>
      <c r="DJ6" s="67"/>
    </row>
    <row r="7" spans="1:192" ht="28.5" hidden="1" customHeight="1" thickBot="1">
      <c r="A7" s="79" t="s">
        <v>19</v>
      </c>
      <c r="B7" s="62">
        <v>0</v>
      </c>
      <c r="C7" s="87">
        <v>2504</v>
      </c>
      <c r="D7" s="30">
        <v>0</v>
      </c>
      <c r="E7" s="30">
        <v>11</v>
      </c>
      <c r="F7" s="30">
        <v>0</v>
      </c>
      <c r="G7" s="30">
        <v>9</v>
      </c>
      <c r="H7" s="30">
        <v>0</v>
      </c>
      <c r="I7" s="30">
        <v>10</v>
      </c>
      <c r="J7" s="63">
        <v>2201</v>
      </c>
      <c r="K7" s="80">
        <v>0</v>
      </c>
      <c r="L7" s="31">
        <v>0</v>
      </c>
      <c r="M7" s="81" t="s">
        <v>55</v>
      </c>
      <c r="N7" s="32">
        <v>0</v>
      </c>
      <c r="O7" s="64">
        <v>4.4000000000000004</v>
      </c>
      <c r="P7" s="30">
        <f>H7</f>
        <v>0</v>
      </c>
      <c r="Q7" s="82"/>
      <c r="R7" s="83"/>
      <c r="S7" s="65"/>
      <c r="T7" s="66"/>
      <c r="U7" s="84"/>
      <c r="V7" s="85"/>
      <c r="W7" s="30"/>
      <c r="X7" s="64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  <c r="BB7" s="27"/>
      <c r="BC7" s="27"/>
      <c r="BD7" s="27"/>
      <c r="BE7" s="27"/>
      <c r="BF7" s="27"/>
      <c r="BG7" s="27"/>
      <c r="BH7" s="27"/>
      <c r="BI7" s="27"/>
      <c r="BJ7" s="27"/>
      <c r="BK7" s="27"/>
      <c r="BL7" s="27"/>
      <c r="BM7" s="27"/>
      <c r="BN7" s="27"/>
      <c r="BO7" s="27"/>
      <c r="BP7" s="27"/>
      <c r="BQ7" s="27"/>
      <c r="BR7" s="27"/>
      <c r="BS7" s="27"/>
      <c r="BT7" s="27"/>
      <c r="BU7" s="27"/>
      <c r="BV7" s="27"/>
      <c r="BW7" s="27"/>
      <c r="BX7" s="27"/>
      <c r="BY7" s="27"/>
      <c r="BZ7" s="27"/>
      <c r="CA7" s="27"/>
      <c r="CB7" s="27"/>
      <c r="CC7" s="27"/>
      <c r="CD7" s="27"/>
      <c r="CE7" s="27"/>
      <c r="CF7" s="27"/>
      <c r="CG7" s="27"/>
      <c r="CH7" s="27"/>
      <c r="CI7" s="27"/>
      <c r="CJ7" s="27"/>
      <c r="CK7" s="27"/>
      <c r="CL7" s="27"/>
      <c r="CM7" s="27"/>
      <c r="CN7" s="27"/>
      <c r="CO7" s="27"/>
      <c r="CP7" s="27"/>
      <c r="CQ7" s="27"/>
      <c r="CR7" s="27"/>
      <c r="CS7" s="27"/>
      <c r="CT7" s="27"/>
      <c r="CU7" s="27"/>
      <c r="CV7" s="27"/>
      <c r="CW7" s="27"/>
      <c r="CX7" s="27"/>
      <c r="CY7" s="27"/>
      <c r="CZ7" s="27"/>
      <c r="DA7" s="27"/>
      <c r="DB7" s="27"/>
      <c r="DC7" s="27"/>
      <c r="DD7" s="27"/>
      <c r="DE7" s="27"/>
      <c r="DF7" s="27"/>
      <c r="DG7" s="69">
        <v>1900</v>
      </c>
      <c r="DH7" s="67"/>
      <c r="DI7" s="68"/>
      <c r="DJ7" s="67"/>
    </row>
    <row r="8" spans="1:192" s="13" customFormat="1" ht="25.5" customHeight="1" thickBot="1">
      <c r="A8" s="88" t="s">
        <v>20</v>
      </c>
      <c r="B8" s="89">
        <f t="shared" ref="B8:J8" si="0">B6+B7</f>
        <v>970</v>
      </c>
      <c r="C8" s="90">
        <f>C7+C6</f>
        <v>83647</v>
      </c>
      <c r="D8" s="91">
        <f t="shared" si="0"/>
        <v>217</v>
      </c>
      <c r="E8" s="33">
        <f t="shared" si="0"/>
        <v>254</v>
      </c>
      <c r="F8" s="33">
        <f>F6+F7</f>
        <v>195</v>
      </c>
      <c r="G8" s="33">
        <f t="shared" si="0"/>
        <v>246</v>
      </c>
      <c r="H8" s="33">
        <f t="shared" si="0"/>
        <v>224</v>
      </c>
      <c r="I8" s="33">
        <f t="shared" si="0"/>
        <v>269</v>
      </c>
      <c r="J8" s="89">
        <f t="shared" si="0"/>
        <v>88243</v>
      </c>
      <c r="K8" s="92">
        <f>F8/D8*100</f>
        <v>89.861751152073737</v>
      </c>
      <c r="L8" s="31">
        <f>L6</f>
        <v>4.0999999999999996</v>
      </c>
      <c r="M8" s="93">
        <f>(M6+M7)/1</f>
        <v>3.64</v>
      </c>
      <c r="N8" s="94">
        <f>D8/B8*100</f>
        <v>22.371134020618559</v>
      </c>
      <c r="O8" s="94">
        <v>20.8</v>
      </c>
      <c r="P8" s="33">
        <f t="shared" ref="P8:U8" si="1">P6+P7</f>
        <v>224</v>
      </c>
      <c r="Q8" s="33">
        <f t="shared" si="1"/>
        <v>98</v>
      </c>
      <c r="R8" s="33">
        <f t="shared" si="1"/>
        <v>52</v>
      </c>
      <c r="S8" s="33">
        <f>S6+S7</f>
        <v>108</v>
      </c>
      <c r="T8" s="33">
        <f>T6</f>
        <v>48</v>
      </c>
      <c r="U8" s="33">
        <f t="shared" si="1"/>
        <v>74</v>
      </c>
      <c r="V8" s="34"/>
      <c r="W8" s="33">
        <f>W6+W7</f>
        <v>183</v>
      </c>
      <c r="X8" s="94">
        <v>31.9</v>
      </c>
      <c r="Y8" s="33" t="e">
        <f>Y6+#REF!+#REF!+Y7</f>
        <v>#REF!</v>
      </c>
      <c r="Z8" s="33" t="e">
        <f>Z6+#REF!+#REF!+Z7</f>
        <v>#REF!</v>
      </c>
      <c r="AA8" s="33" t="e">
        <f>AA6+#REF!+#REF!+AA7</f>
        <v>#REF!</v>
      </c>
      <c r="AB8" s="33" t="e">
        <f>AB6+#REF!+#REF!+AB7</f>
        <v>#REF!</v>
      </c>
      <c r="AC8" s="33" t="e">
        <f>AC6+#REF!+#REF!+AC7</f>
        <v>#REF!</v>
      </c>
      <c r="AD8" s="33" t="e">
        <f>AD6+#REF!+#REF!+AD7</f>
        <v>#REF!</v>
      </c>
      <c r="AE8" s="33" t="e">
        <f>AE6+#REF!+#REF!+AE7</f>
        <v>#REF!</v>
      </c>
      <c r="AF8" s="33" t="e">
        <f>AF6+#REF!+#REF!+AF7</f>
        <v>#REF!</v>
      </c>
      <c r="AG8" s="33" t="e">
        <f>AG6+#REF!+#REF!+AG7</f>
        <v>#REF!</v>
      </c>
      <c r="AH8" s="33" t="e">
        <f>AH6+#REF!+#REF!+AH7</f>
        <v>#REF!</v>
      </c>
      <c r="AI8" s="33" t="e">
        <f>AI6+#REF!+#REF!+AI7</f>
        <v>#REF!</v>
      </c>
      <c r="AJ8" s="33" t="e">
        <f>AJ6+#REF!+#REF!+AJ7</f>
        <v>#REF!</v>
      </c>
      <c r="AK8" s="33" t="e">
        <f>AK6+#REF!+#REF!+AK7</f>
        <v>#REF!</v>
      </c>
      <c r="AL8" s="33" t="e">
        <f>AL6+#REF!+#REF!+AL7</f>
        <v>#REF!</v>
      </c>
      <c r="AM8" s="33" t="e">
        <f>AM6+#REF!+#REF!+AM7</f>
        <v>#REF!</v>
      </c>
      <c r="AN8" s="33" t="e">
        <f>AN6+#REF!+#REF!+AN7</f>
        <v>#REF!</v>
      </c>
      <c r="AO8" s="33" t="e">
        <f>AO6+#REF!+#REF!+AO7</f>
        <v>#REF!</v>
      </c>
      <c r="AP8" s="33" t="e">
        <f>AP6+#REF!+#REF!+AP7</f>
        <v>#REF!</v>
      </c>
      <c r="AQ8" s="33" t="e">
        <f>AQ6+#REF!+#REF!+AQ7</f>
        <v>#REF!</v>
      </c>
      <c r="AR8" s="33" t="e">
        <f>AR6+#REF!+#REF!+AR7</f>
        <v>#REF!</v>
      </c>
      <c r="AS8" s="33" t="e">
        <f>AS6+#REF!+#REF!+AS7</f>
        <v>#REF!</v>
      </c>
      <c r="AT8" s="33" t="e">
        <f>AT6+#REF!+#REF!+AT7</f>
        <v>#REF!</v>
      </c>
      <c r="AU8" s="33" t="e">
        <f>AU6+#REF!+#REF!+AU7</f>
        <v>#REF!</v>
      </c>
      <c r="AV8" s="33" t="e">
        <f>AV6+#REF!+#REF!+AV7</f>
        <v>#REF!</v>
      </c>
      <c r="AW8" s="33" t="e">
        <f>AW6+#REF!+#REF!+AW7</f>
        <v>#REF!</v>
      </c>
      <c r="AX8" s="33" t="e">
        <f>AX6+#REF!+#REF!+AX7</f>
        <v>#REF!</v>
      </c>
      <c r="AY8" s="33" t="e">
        <f>AY6+#REF!+#REF!+AY7</f>
        <v>#REF!</v>
      </c>
      <c r="AZ8" s="33" t="e">
        <f>AZ6+#REF!+#REF!+AZ7</f>
        <v>#REF!</v>
      </c>
      <c r="BA8" s="33" t="e">
        <f>BA6+#REF!+#REF!+BA7</f>
        <v>#REF!</v>
      </c>
      <c r="BB8" s="33" t="e">
        <f>BB6+#REF!+#REF!+BB7</f>
        <v>#REF!</v>
      </c>
      <c r="BC8" s="33" t="e">
        <f>BC6+#REF!+#REF!+BC7</f>
        <v>#REF!</v>
      </c>
      <c r="BD8" s="33" t="e">
        <f>BD6+#REF!+#REF!+BD7</f>
        <v>#REF!</v>
      </c>
      <c r="BE8" s="33" t="e">
        <f>BE6+#REF!+#REF!+BE7</f>
        <v>#REF!</v>
      </c>
      <c r="BF8" s="33" t="e">
        <f>BF6+#REF!+#REF!+BF7</f>
        <v>#REF!</v>
      </c>
      <c r="BG8" s="33" t="e">
        <f>BG6+#REF!+#REF!+BG7</f>
        <v>#REF!</v>
      </c>
      <c r="BH8" s="33" t="e">
        <f>BH6+#REF!+#REF!+BH7</f>
        <v>#REF!</v>
      </c>
      <c r="BI8" s="33" t="e">
        <f>BI6+#REF!+#REF!+BI7</f>
        <v>#REF!</v>
      </c>
      <c r="BJ8" s="33" t="e">
        <f>BJ6+#REF!+#REF!+BJ7</f>
        <v>#REF!</v>
      </c>
      <c r="BK8" s="33" t="e">
        <f>BK6+#REF!+#REF!+BK7</f>
        <v>#REF!</v>
      </c>
      <c r="BL8" s="33" t="e">
        <f>BL6+#REF!+#REF!+BL7</f>
        <v>#REF!</v>
      </c>
      <c r="BM8" s="33" t="e">
        <f>BM6+#REF!+#REF!+BM7</f>
        <v>#REF!</v>
      </c>
      <c r="BN8" s="33" t="e">
        <f>BN6+#REF!+#REF!+BN7</f>
        <v>#REF!</v>
      </c>
      <c r="BO8" s="33" t="e">
        <f>BO6+#REF!+#REF!+BO7</f>
        <v>#REF!</v>
      </c>
      <c r="BP8" s="33" t="e">
        <f>BP6+#REF!+#REF!+BP7</f>
        <v>#REF!</v>
      </c>
      <c r="BQ8" s="33" t="e">
        <f>BQ6+#REF!+#REF!+BQ7</f>
        <v>#REF!</v>
      </c>
      <c r="BR8" s="33" t="e">
        <f>BR6+#REF!+#REF!+BR7</f>
        <v>#REF!</v>
      </c>
      <c r="BS8" s="33" t="e">
        <f>BS6+#REF!+#REF!+BS7</f>
        <v>#REF!</v>
      </c>
      <c r="BT8" s="33" t="e">
        <f>BT6+#REF!+#REF!+BT7</f>
        <v>#REF!</v>
      </c>
      <c r="BU8" s="33" t="e">
        <f>BU6+#REF!+#REF!+BU7</f>
        <v>#REF!</v>
      </c>
      <c r="BV8" s="33" t="e">
        <f>BV6+#REF!+#REF!+BV7</f>
        <v>#REF!</v>
      </c>
      <c r="BW8" s="33" t="e">
        <f>BW6+#REF!+#REF!+BW7</f>
        <v>#REF!</v>
      </c>
      <c r="BX8" s="33" t="e">
        <f>BX6+#REF!+#REF!+BX7</f>
        <v>#REF!</v>
      </c>
      <c r="BY8" s="33" t="e">
        <f>BY6+#REF!+#REF!+BY7</f>
        <v>#REF!</v>
      </c>
      <c r="BZ8" s="33" t="e">
        <f>BZ6+#REF!+#REF!+BZ7</f>
        <v>#REF!</v>
      </c>
      <c r="CA8" s="33" t="e">
        <f>CA6+#REF!+#REF!+CA7</f>
        <v>#REF!</v>
      </c>
      <c r="CB8" s="33" t="e">
        <f>CB6+#REF!+#REF!+CB7</f>
        <v>#REF!</v>
      </c>
      <c r="CC8" s="33" t="e">
        <f>CC6+#REF!+#REF!+CC7</f>
        <v>#REF!</v>
      </c>
      <c r="CD8" s="33" t="e">
        <f>CD6+#REF!+#REF!+CD7</f>
        <v>#REF!</v>
      </c>
      <c r="CE8" s="33" t="e">
        <f>CE6+#REF!+#REF!+CE7</f>
        <v>#REF!</v>
      </c>
      <c r="CF8" s="33" t="e">
        <f>CF6+#REF!+#REF!+CF7</f>
        <v>#REF!</v>
      </c>
      <c r="CG8" s="33" t="e">
        <f>CG6+#REF!+#REF!+CG7</f>
        <v>#REF!</v>
      </c>
      <c r="CH8" s="33" t="e">
        <f>CH6+#REF!+#REF!+CH7</f>
        <v>#REF!</v>
      </c>
      <c r="CI8" s="33" t="e">
        <f>CI6+#REF!+#REF!+CI7</f>
        <v>#REF!</v>
      </c>
      <c r="CJ8" s="33" t="e">
        <f>CJ6+#REF!+#REF!+CJ7</f>
        <v>#REF!</v>
      </c>
      <c r="CK8" s="33" t="e">
        <f>CK6+#REF!+#REF!+CK7</f>
        <v>#REF!</v>
      </c>
      <c r="CL8" s="33" t="e">
        <f>CL6+#REF!+#REF!+CL7</f>
        <v>#REF!</v>
      </c>
      <c r="CM8" s="33" t="e">
        <f>CM6+#REF!+#REF!+CM7</f>
        <v>#REF!</v>
      </c>
      <c r="CN8" s="33" t="e">
        <f>CN6+#REF!+#REF!+CN7</f>
        <v>#REF!</v>
      </c>
      <c r="CO8" s="33" t="e">
        <f>CO6+#REF!+#REF!+CO7</f>
        <v>#REF!</v>
      </c>
      <c r="CP8" s="33" t="e">
        <f>CP6+#REF!+#REF!+CP7</f>
        <v>#REF!</v>
      </c>
      <c r="CQ8" s="33" t="e">
        <f>CQ6+#REF!+#REF!+CQ7</f>
        <v>#REF!</v>
      </c>
      <c r="CR8" s="33" t="e">
        <f>CR6+#REF!+#REF!+CR7</f>
        <v>#REF!</v>
      </c>
      <c r="CS8" s="33" t="e">
        <f>CS6+#REF!+#REF!+CS7</f>
        <v>#REF!</v>
      </c>
      <c r="CT8" s="33" t="e">
        <f>CT6+#REF!+#REF!+CT7</f>
        <v>#REF!</v>
      </c>
      <c r="CU8" s="33" t="e">
        <f>CU6+#REF!+#REF!+CU7</f>
        <v>#REF!</v>
      </c>
      <c r="CV8" s="33" t="e">
        <f>CV6+#REF!+#REF!+CV7</f>
        <v>#REF!</v>
      </c>
      <c r="CW8" s="33" t="e">
        <f>CW6+#REF!+#REF!+CW7</f>
        <v>#REF!</v>
      </c>
      <c r="CX8" s="33" t="e">
        <f>CX6+#REF!+#REF!+CX7</f>
        <v>#REF!</v>
      </c>
      <c r="CY8" s="33" t="e">
        <f>CY6+#REF!+#REF!+CY7</f>
        <v>#REF!</v>
      </c>
      <c r="CZ8" s="33" t="e">
        <f>CZ6+#REF!+#REF!+CZ7</f>
        <v>#REF!</v>
      </c>
      <c r="DA8" s="33" t="e">
        <f>DA6+#REF!+#REF!+DA7</f>
        <v>#REF!</v>
      </c>
      <c r="DB8" s="33" t="e">
        <f>DB6+#REF!+#REF!+DB7</f>
        <v>#REF!</v>
      </c>
      <c r="DC8" s="33" t="e">
        <f>DC6+#REF!+#REF!+DC7</f>
        <v>#REF!</v>
      </c>
      <c r="DD8" s="33" t="e">
        <f>DD6+#REF!+#REF!+DD7</f>
        <v>#REF!</v>
      </c>
      <c r="DE8" s="33" t="e">
        <f>DE6+#REF!+#REF!+DE7</f>
        <v>#REF!</v>
      </c>
      <c r="DF8" s="33" t="e">
        <f>DF6+#REF!+#REF!+DF7</f>
        <v>#REF!</v>
      </c>
      <c r="DG8" s="35">
        <f>DG6+DG7</f>
        <v>11400</v>
      </c>
      <c r="DH8" s="33" t="e">
        <f>DH6+#REF!+#REF!+DH7</f>
        <v>#REF!</v>
      </c>
      <c r="DI8" s="95" t="e">
        <f>DI6+#REF!+#REF!+DI7</f>
        <v>#REF!</v>
      </c>
      <c r="DJ8" s="66">
        <f>DJ6+DJ7</f>
        <v>0</v>
      </c>
      <c r="DK8" s="36"/>
      <c r="DL8" s="36"/>
      <c r="DM8" s="36"/>
      <c r="DN8" s="36"/>
      <c r="DO8" s="36"/>
      <c r="DP8" s="36"/>
      <c r="DQ8" s="36"/>
      <c r="DR8" s="36"/>
      <c r="DS8" s="36"/>
      <c r="DT8" s="36"/>
      <c r="DU8" s="36"/>
      <c r="DV8" s="36"/>
      <c r="DW8" s="36"/>
      <c r="DX8" s="36"/>
      <c r="DY8" s="36"/>
      <c r="DZ8" s="36"/>
      <c r="EA8" s="36"/>
      <c r="EB8" s="36"/>
      <c r="EC8" s="36"/>
      <c r="ED8" s="36"/>
      <c r="EE8" s="36"/>
      <c r="EF8" s="36"/>
      <c r="EG8" s="36"/>
      <c r="EH8" s="36"/>
      <c r="EI8" s="36"/>
      <c r="EJ8" s="36"/>
      <c r="EK8" s="36"/>
      <c r="EL8" s="36"/>
      <c r="EM8" s="36"/>
      <c r="EN8" s="36"/>
      <c r="EO8" s="36"/>
      <c r="EP8" s="36"/>
      <c r="EQ8" s="36"/>
      <c r="ER8" s="36"/>
      <c r="ES8" s="36"/>
      <c r="ET8" s="36"/>
      <c r="EU8" s="36"/>
      <c r="EV8" s="36"/>
      <c r="EW8" s="36"/>
      <c r="EX8" s="36"/>
      <c r="EY8" s="36"/>
      <c r="EZ8" s="36"/>
      <c r="FA8" s="36"/>
      <c r="FB8" s="36"/>
      <c r="FC8" s="36"/>
      <c r="FD8" s="36"/>
      <c r="FE8" s="36"/>
      <c r="FF8" s="36"/>
      <c r="FG8" s="36"/>
      <c r="FH8" s="36"/>
      <c r="FI8" s="36"/>
      <c r="FJ8" s="36"/>
      <c r="FK8" s="36"/>
      <c r="FL8" s="36"/>
      <c r="FM8" s="36"/>
      <c r="FN8" s="36"/>
      <c r="FO8" s="36"/>
      <c r="FP8" s="36"/>
      <c r="FQ8" s="36"/>
      <c r="FR8" s="36"/>
      <c r="FS8" s="36"/>
      <c r="FT8" s="36"/>
      <c r="FU8" s="36"/>
      <c r="FV8" s="36"/>
      <c r="FW8" s="36"/>
      <c r="FX8" s="36"/>
      <c r="FY8" s="36"/>
      <c r="FZ8" s="36"/>
      <c r="GA8" s="36"/>
      <c r="GB8" s="36"/>
      <c r="GC8" s="36"/>
      <c r="GD8" s="36"/>
      <c r="GE8" s="36"/>
      <c r="GF8" s="36"/>
      <c r="GG8" s="36"/>
      <c r="GH8" s="36"/>
      <c r="GI8" s="36"/>
      <c r="GJ8" s="36"/>
    </row>
    <row r="9" spans="1:192" ht="21.75" customHeight="1" thickBot="1">
      <c r="A9" s="70" t="s">
        <v>45</v>
      </c>
      <c r="B9" s="63">
        <v>200</v>
      </c>
      <c r="C9" s="96">
        <v>13658</v>
      </c>
      <c r="D9" s="65">
        <v>20</v>
      </c>
      <c r="E9" s="65">
        <v>29</v>
      </c>
      <c r="F9" s="117">
        <v>20</v>
      </c>
      <c r="G9" s="65">
        <v>19</v>
      </c>
      <c r="H9" s="65">
        <v>20</v>
      </c>
      <c r="I9" s="65">
        <v>22</v>
      </c>
      <c r="J9" s="63">
        <v>12202</v>
      </c>
      <c r="K9" s="92">
        <f>F9/D9*100</f>
        <v>100</v>
      </c>
      <c r="L9" s="31">
        <v>3.6</v>
      </c>
      <c r="M9" s="97">
        <v>3.3</v>
      </c>
      <c r="N9" s="94">
        <f>D9/B9*100</f>
        <v>10</v>
      </c>
      <c r="O9" s="64">
        <v>7.1</v>
      </c>
      <c r="P9" s="30">
        <f t="shared" ref="P9:P12" si="2">H9</f>
        <v>20</v>
      </c>
      <c r="Q9" s="82"/>
      <c r="R9" s="71"/>
      <c r="S9" s="71"/>
      <c r="T9" s="72"/>
      <c r="U9" s="98"/>
      <c r="V9" s="85"/>
      <c r="W9" s="71" t="s">
        <v>61</v>
      </c>
      <c r="X9" s="64">
        <v>21.6</v>
      </c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27"/>
      <c r="AX9" s="27"/>
      <c r="AY9" s="22"/>
      <c r="AZ9" s="22"/>
      <c r="BA9" s="22"/>
      <c r="BB9" s="22"/>
      <c r="BC9" s="22"/>
      <c r="BD9" s="22"/>
      <c r="BE9" s="22"/>
      <c r="BF9" s="22"/>
      <c r="BG9" s="22"/>
      <c r="BH9" s="22"/>
      <c r="BI9" s="22"/>
      <c r="BJ9" s="22"/>
      <c r="BK9" s="22"/>
      <c r="BL9" s="22"/>
      <c r="BM9" s="22"/>
      <c r="BN9" s="22"/>
      <c r="BO9" s="22"/>
      <c r="BP9" s="22"/>
      <c r="BQ9" s="22"/>
      <c r="BR9" s="22"/>
      <c r="BS9" s="22"/>
      <c r="BT9" s="22"/>
      <c r="BU9" s="22"/>
      <c r="BV9" s="22"/>
      <c r="BW9" s="22"/>
      <c r="BX9" s="22"/>
      <c r="BY9" s="22"/>
      <c r="BZ9" s="22"/>
      <c r="CA9" s="22"/>
      <c r="CB9" s="22"/>
      <c r="CC9" s="22"/>
      <c r="CD9" s="22"/>
      <c r="CE9" s="22"/>
      <c r="CF9" s="22"/>
      <c r="CG9" s="22"/>
      <c r="CH9" s="22"/>
      <c r="CI9" s="22"/>
      <c r="CJ9" s="22"/>
      <c r="CK9" s="22"/>
      <c r="CL9" s="22"/>
      <c r="CM9" s="22"/>
      <c r="CN9" s="22"/>
      <c r="CO9" s="22"/>
      <c r="CP9" s="22"/>
      <c r="CQ9" s="22"/>
      <c r="CR9" s="22"/>
      <c r="CS9" s="22"/>
      <c r="CT9" s="22"/>
      <c r="CU9" s="22"/>
      <c r="CV9" s="22"/>
      <c r="CW9" s="22"/>
      <c r="CX9" s="22"/>
      <c r="CY9" s="22"/>
      <c r="CZ9" s="22"/>
      <c r="DA9" s="22"/>
      <c r="DB9" s="22"/>
      <c r="DC9" s="22"/>
      <c r="DD9" s="22"/>
      <c r="DE9" s="22"/>
      <c r="DF9" s="22"/>
      <c r="DG9" s="69">
        <v>4200</v>
      </c>
      <c r="DH9" s="67"/>
      <c r="DI9" s="68"/>
      <c r="DJ9" s="28"/>
      <c r="DL9" s="99"/>
    </row>
    <row r="10" spans="1:192" ht="21.75" customHeight="1" thickBot="1">
      <c r="A10" s="70" t="s">
        <v>29</v>
      </c>
      <c r="B10" s="96">
        <v>118</v>
      </c>
      <c r="C10" s="96">
        <v>4681</v>
      </c>
      <c r="D10" s="100">
        <v>11</v>
      </c>
      <c r="E10" s="100">
        <v>9</v>
      </c>
      <c r="F10" s="100">
        <v>10</v>
      </c>
      <c r="G10" s="100">
        <v>8</v>
      </c>
      <c r="H10" s="100">
        <v>11</v>
      </c>
      <c r="I10" s="65">
        <v>9</v>
      </c>
      <c r="J10" s="63">
        <v>4443</v>
      </c>
      <c r="K10" s="37">
        <f>F10/D10*100</f>
        <v>90.909090909090907</v>
      </c>
      <c r="L10" s="31">
        <v>3.8</v>
      </c>
      <c r="M10" s="73" t="s">
        <v>27</v>
      </c>
      <c r="N10" s="32">
        <f>D10/B10*100</f>
        <v>9.3220338983050848</v>
      </c>
      <c r="O10" s="101">
        <v>8.1999999999999993</v>
      </c>
      <c r="P10" s="30">
        <f>H10</f>
        <v>11</v>
      </c>
      <c r="Q10" s="102"/>
      <c r="R10" s="118"/>
      <c r="S10" s="24"/>
      <c r="T10" s="103"/>
      <c r="U10" s="104"/>
      <c r="V10" s="85"/>
      <c r="W10" s="24" t="s">
        <v>60</v>
      </c>
      <c r="X10" s="105">
        <v>19.8</v>
      </c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7"/>
      <c r="AT10" s="27"/>
      <c r="AU10" s="27"/>
      <c r="AV10" s="27"/>
      <c r="AW10" s="27"/>
      <c r="AX10" s="27"/>
      <c r="AY10" s="27"/>
      <c r="AZ10" s="27"/>
      <c r="BA10" s="27"/>
      <c r="BB10" s="27"/>
      <c r="BC10" s="27"/>
      <c r="BD10" s="27"/>
      <c r="BE10" s="27"/>
      <c r="BF10" s="27"/>
      <c r="BG10" s="27"/>
      <c r="BH10" s="27"/>
      <c r="BI10" s="27"/>
      <c r="BJ10" s="27"/>
      <c r="BK10" s="27"/>
      <c r="BL10" s="27"/>
      <c r="BM10" s="27"/>
      <c r="BN10" s="27"/>
      <c r="BO10" s="27"/>
      <c r="BP10" s="27"/>
      <c r="BQ10" s="27"/>
      <c r="BR10" s="27"/>
      <c r="BS10" s="27"/>
      <c r="BT10" s="27"/>
      <c r="BU10" s="27"/>
      <c r="BV10" s="27"/>
      <c r="BW10" s="27"/>
      <c r="BX10" s="27"/>
      <c r="BY10" s="27"/>
      <c r="BZ10" s="27"/>
      <c r="CA10" s="27"/>
      <c r="CB10" s="27"/>
      <c r="CC10" s="27"/>
      <c r="CD10" s="27"/>
      <c r="CE10" s="27"/>
      <c r="CF10" s="27"/>
      <c r="CG10" s="27"/>
      <c r="CH10" s="27"/>
      <c r="CI10" s="27"/>
      <c r="CJ10" s="27"/>
      <c r="CK10" s="27"/>
      <c r="CL10" s="27"/>
      <c r="CM10" s="27"/>
      <c r="CN10" s="27"/>
      <c r="CO10" s="27"/>
      <c r="CP10" s="27"/>
      <c r="CQ10" s="27"/>
      <c r="CR10" s="27"/>
      <c r="CS10" s="27"/>
      <c r="CT10" s="27"/>
      <c r="CU10" s="27"/>
      <c r="CV10" s="27"/>
      <c r="CW10" s="27"/>
      <c r="CX10" s="27"/>
      <c r="CY10" s="27"/>
      <c r="CZ10" s="27"/>
      <c r="DA10" s="27"/>
      <c r="DB10" s="27"/>
      <c r="DC10" s="27"/>
      <c r="DD10" s="27"/>
      <c r="DE10" s="27"/>
      <c r="DF10" s="27"/>
      <c r="DG10" s="69"/>
      <c r="DH10" s="67"/>
      <c r="DI10" s="68"/>
      <c r="DJ10" s="28"/>
    </row>
    <row r="11" spans="1:192" ht="22.5" customHeight="1" thickBot="1">
      <c r="A11" s="106" t="s">
        <v>22</v>
      </c>
      <c r="B11" s="96">
        <v>180</v>
      </c>
      <c r="C11" s="96">
        <v>9771</v>
      </c>
      <c r="D11" s="100">
        <v>27</v>
      </c>
      <c r="E11" s="100">
        <v>27</v>
      </c>
      <c r="F11" s="100">
        <v>24</v>
      </c>
      <c r="G11" s="100">
        <v>24</v>
      </c>
      <c r="H11" s="100">
        <v>27</v>
      </c>
      <c r="I11" s="65">
        <v>27</v>
      </c>
      <c r="J11" s="63">
        <v>9413</v>
      </c>
      <c r="K11" s="37">
        <f>F11/D11*100</f>
        <v>88.888888888888886</v>
      </c>
      <c r="L11" s="31">
        <f t="shared" ref="L11:L19" si="3">H11*3.4/F11</f>
        <v>3.8249999999999997</v>
      </c>
      <c r="M11" s="73" t="s">
        <v>43</v>
      </c>
      <c r="N11" s="32">
        <f>D11/B11*100</f>
        <v>15</v>
      </c>
      <c r="O11" s="64">
        <v>17.2</v>
      </c>
      <c r="P11" s="30">
        <f t="shared" si="2"/>
        <v>27</v>
      </c>
      <c r="Q11" s="107">
        <v>3</v>
      </c>
      <c r="R11" s="24"/>
      <c r="S11" s="24" t="s">
        <v>66</v>
      </c>
      <c r="T11" s="103"/>
      <c r="U11" s="103"/>
      <c r="V11" s="24"/>
      <c r="W11" s="24" t="s">
        <v>59</v>
      </c>
      <c r="X11" s="105">
        <v>25.2</v>
      </c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25"/>
      <c r="AN11" s="25"/>
      <c r="AO11" s="25"/>
      <c r="AP11" s="25"/>
      <c r="AQ11" s="25"/>
      <c r="AR11" s="25"/>
      <c r="AS11" s="25"/>
      <c r="AT11" s="25"/>
      <c r="AU11" s="25"/>
      <c r="AV11" s="25"/>
      <c r="AW11" s="25"/>
      <c r="AX11" s="25"/>
      <c r="AY11" s="25"/>
      <c r="AZ11" s="25"/>
      <c r="BA11" s="25"/>
      <c r="BB11" s="25"/>
      <c r="BC11" s="25"/>
      <c r="BD11" s="25"/>
      <c r="BE11" s="25"/>
      <c r="BF11" s="25"/>
      <c r="BG11" s="25"/>
      <c r="BH11" s="25"/>
      <c r="BI11" s="25"/>
      <c r="BJ11" s="25"/>
      <c r="BK11" s="25"/>
      <c r="BL11" s="25"/>
      <c r="BM11" s="25"/>
      <c r="BN11" s="25"/>
      <c r="BO11" s="25"/>
      <c r="BP11" s="25"/>
      <c r="BQ11" s="25"/>
      <c r="BR11" s="25"/>
      <c r="BS11" s="25"/>
      <c r="BT11" s="25"/>
      <c r="BU11" s="25"/>
      <c r="BV11" s="25"/>
      <c r="BW11" s="25"/>
      <c r="BX11" s="25"/>
      <c r="BY11" s="25"/>
      <c r="BZ11" s="25"/>
      <c r="CA11" s="25"/>
      <c r="CB11" s="25"/>
      <c r="CC11" s="25"/>
      <c r="CD11" s="25"/>
      <c r="CE11" s="25"/>
      <c r="CF11" s="25"/>
      <c r="CG11" s="25"/>
      <c r="CH11" s="25"/>
      <c r="CI11" s="25"/>
      <c r="CJ11" s="25"/>
      <c r="CK11" s="25"/>
      <c r="CL11" s="25"/>
      <c r="CM11" s="25"/>
      <c r="CN11" s="25"/>
      <c r="CO11" s="25"/>
      <c r="CP11" s="25"/>
      <c r="CQ11" s="25"/>
      <c r="CR11" s="25"/>
      <c r="CS11" s="25"/>
      <c r="CT11" s="25"/>
      <c r="CU11" s="25"/>
      <c r="CV11" s="25"/>
      <c r="CW11" s="25"/>
      <c r="CX11" s="25"/>
      <c r="CY11" s="25"/>
      <c r="CZ11" s="25"/>
      <c r="DA11" s="25"/>
      <c r="DB11" s="25"/>
      <c r="DC11" s="25"/>
      <c r="DD11" s="25"/>
      <c r="DE11" s="25"/>
      <c r="DF11" s="108"/>
      <c r="DG11" s="109">
        <v>7400</v>
      </c>
      <c r="DH11" s="110"/>
      <c r="DI11" s="68"/>
      <c r="DJ11" s="28"/>
    </row>
    <row r="12" spans="1:192" ht="28.5" customHeight="1" thickBot="1">
      <c r="A12" s="70" t="s">
        <v>23</v>
      </c>
      <c r="B12" s="63">
        <v>110</v>
      </c>
      <c r="C12" s="63">
        <v>4233</v>
      </c>
      <c r="D12" s="65">
        <v>9</v>
      </c>
      <c r="E12" s="65">
        <v>8</v>
      </c>
      <c r="F12" s="65">
        <v>8</v>
      </c>
      <c r="G12" s="65">
        <v>7</v>
      </c>
      <c r="H12" s="65">
        <v>8</v>
      </c>
      <c r="I12" s="65">
        <v>7</v>
      </c>
      <c r="J12" s="63">
        <v>3972</v>
      </c>
      <c r="K12" s="37">
        <f t="shared" ref="K12:K23" si="4">F12/D12*100</f>
        <v>88.888888888888886</v>
      </c>
      <c r="L12" s="31">
        <f t="shared" si="3"/>
        <v>3.4</v>
      </c>
      <c r="M12" s="73" t="s">
        <v>18</v>
      </c>
      <c r="N12" s="32">
        <f>D12/B12*100</f>
        <v>8.1818181818181817</v>
      </c>
      <c r="O12" s="64">
        <v>7.6</v>
      </c>
      <c r="P12" s="30">
        <f t="shared" si="2"/>
        <v>8</v>
      </c>
      <c r="Q12" s="30"/>
      <c r="R12" s="71"/>
      <c r="S12" s="71"/>
      <c r="T12" s="72"/>
      <c r="U12" s="72"/>
      <c r="V12" s="71"/>
      <c r="W12" s="71" t="s">
        <v>56</v>
      </c>
      <c r="X12" s="64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8"/>
      <c r="AR12" s="28"/>
      <c r="AS12" s="28"/>
      <c r="AT12" s="28"/>
      <c r="AU12" s="28"/>
      <c r="AV12" s="28"/>
      <c r="AW12" s="28"/>
      <c r="AX12" s="28"/>
      <c r="AY12" s="28"/>
      <c r="AZ12" s="28"/>
      <c r="BA12" s="28"/>
      <c r="BB12" s="28"/>
      <c r="BC12" s="28"/>
      <c r="BD12" s="28"/>
      <c r="BE12" s="28"/>
      <c r="BF12" s="28"/>
      <c r="BG12" s="28"/>
      <c r="BH12" s="28"/>
      <c r="BI12" s="28"/>
      <c r="BJ12" s="28"/>
      <c r="BK12" s="28"/>
      <c r="BL12" s="28"/>
      <c r="BM12" s="28"/>
      <c r="BN12" s="28"/>
      <c r="BO12" s="28"/>
      <c r="BP12" s="28"/>
      <c r="BQ12" s="28"/>
      <c r="BR12" s="28"/>
      <c r="BS12" s="28"/>
      <c r="BT12" s="28"/>
      <c r="BU12" s="28"/>
      <c r="BV12" s="28"/>
      <c r="BW12" s="28"/>
      <c r="BX12" s="28"/>
      <c r="BY12" s="28"/>
      <c r="BZ12" s="28"/>
      <c r="CA12" s="28"/>
      <c r="CB12" s="28"/>
      <c r="CC12" s="28"/>
      <c r="CD12" s="28"/>
      <c r="CE12" s="28"/>
      <c r="CF12" s="28"/>
      <c r="CG12" s="28"/>
      <c r="CH12" s="28"/>
      <c r="CI12" s="28"/>
      <c r="CJ12" s="28"/>
      <c r="CK12" s="28"/>
      <c r="CL12" s="28"/>
      <c r="CM12" s="28"/>
      <c r="CN12" s="28"/>
      <c r="CO12" s="28"/>
      <c r="CP12" s="28"/>
      <c r="CQ12" s="28"/>
      <c r="CR12" s="28"/>
      <c r="CS12" s="28"/>
      <c r="CT12" s="28"/>
      <c r="CU12" s="28"/>
      <c r="CV12" s="28"/>
      <c r="CW12" s="28"/>
      <c r="CX12" s="28"/>
      <c r="CY12" s="28"/>
      <c r="CZ12" s="28"/>
      <c r="DA12" s="28"/>
      <c r="DB12" s="28"/>
      <c r="DC12" s="28"/>
      <c r="DD12" s="28"/>
      <c r="DE12" s="28"/>
      <c r="DF12" s="28"/>
      <c r="DG12" s="69"/>
      <c r="DH12" s="67"/>
      <c r="DI12" s="68"/>
      <c r="DJ12" s="28"/>
    </row>
    <row r="13" spans="1:192" ht="1.5" hidden="1" customHeight="1" thickBot="1">
      <c r="A13" s="70"/>
      <c r="B13" s="63"/>
      <c r="C13" s="63"/>
      <c r="D13" s="65"/>
      <c r="E13" s="65"/>
      <c r="F13" s="65"/>
      <c r="G13" s="65"/>
      <c r="H13" s="65"/>
      <c r="I13" s="65"/>
      <c r="J13" s="63"/>
      <c r="K13" s="37"/>
      <c r="L13" s="31"/>
      <c r="M13" s="73"/>
      <c r="N13" s="32"/>
      <c r="O13" s="64"/>
      <c r="P13" s="30"/>
      <c r="Q13" s="30"/>
      <c r="R13" s="71"/>
      <c r="S13" s="71"/>
      <c r="T13" s="72"/>
      <c r="U13" s="72"/>
      <c r="V13" s="71"/>
      <c r="W13" s="71"/>
      <c r="X13" s="64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28"/>
      <c r="BC13" s="28"/>
      <c r="BD13" s="28"/>
      <c r="BE13" s="28"/>
      <c r="BF13" s="28"/>
      <c r="BG13" s="28"/>
      <c r="BH13" s="28"/>
      <c r="BI13" s="28"/>
      <c r="BJ13" s="28"/>
      <c r="BK13" s="28"/>
      <c r="BL13" s="28"/>
      <c r="BM13" s="28"/>
      <c r="BN13" s="28"/>
      <c r="BO13" s="28"/>
      <c r="BP13" s="28"/>
      <c r="BQ13" s="28"/>
      <c r="BR13" s="28"/>
      <c r="BS13" s="28"/>
      <c r="BT13" s="28"/>
      <c r="BU13" s="28"/>
      <c r="BV13" s="28"/>
      <c r="BW13" s="28"/>
      <c r="BX13" s="28"/>
      <c r="BY13" s="28"/>
      <c r="BZ13" s="28"/>
      <c r="CA13" s="28"/>
      <c r="CB13" s="28"/>
      <c r="CC13" s="28"/>
      <c r="CD13" s="28"/>
      <c r="CE13" s="28"/>
      <c r="CF13" s="28"/>
      <c r="CG13" s="28"/>
      <c r="CH13" s="28"/>
      <c r="CI13" s="28"/>
      <c r="CJ13" s="28"/>
      <c r="CK13" s="28"/>
      <c r="CL13" s="28"/>
      <c r="CM13" s="28"/>
      <c r="CN13" s="28"/>
      <c r="CO13" s="28"/>
      <c r="CP13" s="28"/>
      <c r="CQ13" s="28"/>
      <c r="CR13" s="28"/>
      <c r="CS13" s="28"/>
      <c r="CT13" s="28"/>
      <c r="CU13" s="28"/>
      <c r="CV13" s="28"/>
      <c r="CW13" s="28"/>
      <c r="CX13" s="28"/>
      <c r="CY13" s="28"/>
      <c r="CZ13" s="28"/>
      <c r="DA13" s="28"/>
      <c r="DB13" s="28"/>
      <c r="DC13" s="28"/>
      <c r="DD13" s="28"/>
      <c r="DE13" s="28"/>
      <c r="DF13" s="28"/>
      <c r="DG13" s="69"/>
      <c r="DH13" s="111"/>
      <c r="DI13" s="112"/>
      <c r="DJ13" s="28"/>
      <c r="DN13" s="113"/>
    </row>
    <row r="14" spans="1:192" ht="24" customHeight="1" thickBot="1">
      <c r="A14" s="70" t="s">
        <v>24</v>
      </c>
      <c r="B14" s="63">
        <v>185</v>
      </c>
      <c r="C14" s="63">
        <v>5110</v>
      </c>
      <c r="D14" s="65">
        <v>10</v>
      </c>
      <c r="E14" s="65">
        <v>10</v>
      </c>
      <c r="F14" s="65">
        <v>9</v>
      </c>
      <c r="G14" s="65">
        <v>9</v>
      </c>
      <c r="H14" s="65">
        <v>9</v>
      </c>
      <c r="I14" s="65">
        <v>9</v>
      </c>
      <c r="J14" s="63">
        <v>4654</v>
      </c>
      <c r="K14" s="37">
        <f t="shared" si="4"/>
        <v>90</v>
      </c>
      <c r="L14" s="31">
        <f>H14*3.4/F14</f>
        <v>3.4</v>
      </c>
      <c r="M14" s="73" t="s">
        <v>25</v>
      </c>
      <c r="N14" s="32">
        <f>D14/B14*100</f>
        <v>5.4054054054054053</v>
      </c>
      <c r="O14" s="64">
        <v>5.4</v>
      </c>
      <c r="P14" s="30">
        <f>H14</f>
        <v>9</v>
      </c>
      <c r="Q14" s="30">
        <v>12</v>
      </c>
      <c r="R14" s="71"/>
      <c r="S14" s="71" t="s">
        <v>66</v>
      </c>
      <c r="T14" s="72"/>
      <c r="U14" s="72"/>
      <c r="V14" s="71"/>
      <c r="W14" s="71" t="s">
        <v>58</v>
      </c>
      <c r="X14" s="64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8"/>
      <c r="AV14" s="28"/>
      <c r="AW14" s="28"/>
      <c r="AX14" s="28"/>
      <c r="AY14" s="28"/>
      <c r="AZ14" s="28"/>
      <c r="BA14" s="28"/>
      <c r="BB14" s="28"/>
      <c r="BC14" s="28"/>
      <c r="BD14" s="28"/>
      <c r="BE14" s="28"/>
      <c r="BF14" s="28"/>
      <c r="BG14" s="28"/>
      <c r="BH14" s="28"/>
      <c r="BI14" s="28"/>
      <c r="BJ14" s="28"/>
      <c r="BK14" s="28"/>
      <c r="BL14" s="28"/>
      <c r="BM14" s="28"/>
      <c r="BN14" s="28"/>
      <c r="BO14" s="28"/>
      <c r="BP14" s="28"/>
      <c r="BQ14" s="28"/>
      <c r="BR14" s="28"/>
      <c r="BS14" s="28"/>
      <c r="BT14" s="28"/>
      <c r="BU14" s="28"/>
      <c r="BV14" s="28"/>
      <c r="BW14" s="28"/>
      <c r="BX14" s="28"/>
      <c r="BY14" s="28"/>
      <c r="BZ14" s="28"/>
      <c r="CA14" s="28"/>
      <c r="CB14" s="28"/>
      <c r="CC14" s="28"/>
      <c r="CD14" s="28"/>
      <c r="CE14" s="28"/>
      <c r="CF14" s="28"/>
      <c r="CG14" s="28"/>
      <c r="CH14" s="28"/>
      <c r="CI14" s="28"/>
      <c r="CJ14" s="28"/>
      <c r="CK14" s="28"/>
      <c r="CL14" s="28"/>
      <c r="CM14" s="28"/>
      <c r="CN14" s="28"/>
      <c r="CO14" s="28"/>
      <c r="CP14" s="28"/>
      <c r="CQ14" s="28"/>
      <c r="CR14" s="28"/>
      <c r="CS14" s="28"/>
      <c r="CT14" s="28"/>
      <c r="CU14" s="28"/>
      <c r="CV14" s="28"/>
      <c r="CW14" s="28"/>
      <c r="CX14" s="28"/>
      <c r="CY14" s="28"/>
      <c r="CZ14" s="28"/>
      <c r="DA14" s="28"/>
      <c r="DB14" s="28"/>
      <c r="DC14" s="28"/>
      <c r="DD14" s="28"/>
      <c r="DE14" s="28"/>
      <c r="DF14" s="28"/>
      <c r="DG14" s="69"/>
      <c r="DH14" s="111"/>
      <c r="DI14" s="112"/>
      <c r="DJ14" s="28"/>
    </row>
    <row r="15" spans="1:192" ht="19.5" hidden="1" customHeight="1" thickBot="1">
      <c r="A15" s="70" t="s">
        <v>54</v>
      </c>
      <c r="B15" s="63">
        <v>0</v>
      </c>
      <c r="C15" s="63">
        <v>0</v>
      </c>
      <c r="D15" s="65">
        <v>0</v>
      </c>
      <c r="E15" s="65">
        <v>1</v>
      </c>
      <c r="F15" s="65">
        <v>0</v>
      </c>
      <c r="G15" s="65">
        <v>1</v>
      </c>
      <c r="H15" s="65">
        <v>0</v>
      </c>
      <c r="I15" s="65">
        <v>1</v>
      </c>
      <c r="J15" s="63">
        <v>0</v>
      </c>
      <c r="K15" s="37">
        <v>0</v>
      </c>
      <c r="L15" s="31">
        <v>0</v>
      </c>
      <c r="M15" s="73" t="s">
        <v>55</v>
      </c>
      <c r="N15" s="32">
        <v>0</v>
      </c>
      <c r="O15" s="64">
        <v>0.9</v>
      </c>
      <c r="P15" s="30">
        <f t="shared" ref="P15" si="5">H15</f>
        <v>0</v>
      </c>
      <c r="Q15" s="30"/>
      <c r="R15" s="71"/>
      <c r="S15" s="71"/>
      <c r="T15" s="114"/>
      <c r="U15" s="72"/>
      <c r="V15" s="71" t="s">
        <v>21</v>
      </c>
      <c r="W15" s="71"/>
      <c r="X15" s="64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28"/>
      <c r="BA15" s="28"/>
      <c r="BB15" s="28"/>
      <c r="BC15" s="28"/>
      <c r="BD15" s="28"/>
      <c r="BE15" s="28"/>
      <c r="BF15" s="28"/>
      <c r="BG15" s="28"/>
      <c r="BH15" s="28"/>
      <c r="BI15" s="28"/>
      <c r="BJ15" s="28"/>
      <c r="BK15" s="28"/>
      <c r="BL15" s="28"/>
      <c r="BM15" s="28"/>
      <c r="BN15" s="28"/>
      <c r="BO15" s="28"/>
      <c r="BP15" s="28"/>
      <c r="BQ15" s="28"/>
      <c r="BR15" s="28"/>
      <c r="BS15" s="28"/>
      <c r="BT15" s="28"/>
      <c r="BU15" s="28"/>
      <c r="BV15" s="28"/>
      <c r="BW15" s="28"/>
      <c r="BX15" s="28"/>
      <c r="BY15" s="28"/>
      <c r="BZ15" s="28"/>
      <c r="CA15" s="28"/>
      <c r="CB15" s="28"/>
      <c r="CC15" s="28"/>
      <c r="CD15" s="28"/>
      <c r="CE15" s="28"/>
      <c r="CF15" s="28"/>
      <c r="CG15" s="28"/>
      <c r="CH15" s="28"/>
      <c r="CI15" s="28"/>
      <c r="CJ15" s="28"/>
      <c r="CK15" s="28"/>
      <c r="CL15" s="28"/>
      <c r="CM15" s="28"/>
      <c r="CN15" s="28"/>
      <c r="CO15" s="28"/>
      <c r="CP15" s="28"/>
      <c r="CQ15" s="28"/>
      <c r="CR15" s="28"/>
      <c r="CS15" s="28"/>
      <c r="CT15" s="28"/>
      <c r="CU15" s="28"/>
      <c r="CV15" s="28"/>
      <c r="CW15" s="28"/>
      <c r="CX15" s="28"/>
      <c r="CY15" s="28"/>
      <c r="CZ15" s="28"/>
      <c r="DA15" s="28"/>
      <c r="DB15" s="28"/>
      <c r="DC15" s="28"/>
      <c r="DD15" s="28"/>
      <c r="DE15" s="28"/>
      <c r="DF15" s="28"/>
      <c r="DG15" s="69"/>
      <c r="DH15" s="111"/>
      <c r="DI15" s="112"/>
      <c r="DJ15" s="28"/>
    </row>
    <row r="16" spans="1:192" ht="20.25" customHeight="1" thickBot="1">
      <c r="A16" s="70" t="s">
        <v>44</v>
      </c>
      <c r="B16" s="62">
        <v>24</v>
      </c>
      <c r="C16" s="62">
        <v>615</v>
      </c>
      <c r="D16" s="30">
        <v>1</v>
      </c>
      <c r="E16" s="30">
        <v>1</v>
      </c>
      <c r="F16" s="30">
        <v>1</v>
      </c>
      <c r="G16" s="30">
        <v>1</v>
      </c>
      <c r="H16" s="30">
        <v>1</v>
      </c>
      <c r="I16" s="30">
        <v>1</v>
      </c>
      <c r="J16" s="63">
        <v>615</v>
      </c>
      <c r="K16" s="37">
        <f t="shared" si="4"/>
        <v>100</v>
      </c>
      <c r="L16" s="31">
        <f t="shared" si="3"/>
        <v>3.4</v>
      </c>
      <c r="M16" s="73" t="s">
        <v>42</v>
      </c>
      <c r="N16" s="32">
        <f t="shared" ref="N16:N22" si="6">D16/B16*100</f>
        <v>4.1666666666666661</v>
      </c>
      <c r="O16" s="64">
        <v>5.6</v>
      </c>
      <c r="P16" s="115">
        <f t="shared" ref="P16:P19" si="7">H16</f>
        <v>1</v>
      </c>
      <c r="Q16" s="30"/>
      <c r="R16" s="71" t="s">
        <v>55</v>
      </c>
      <c r="S16" s="65"/>
      <c r="T16" s="66"/>
      <c r="U16" s="72"/>
      <c r="V16" s="71"/>
      <c r="W16" s="30">
        <v>0</v>
      </c>
      <c r="X16" s="64">
        <v>0</v>
      </c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8"/>
      <c r="AR16" s="28"/>
      <c r="AS16" s="28"/>
      <c r="AT16" s="28"/>
      <c r="AU16" s="28"/>
      <c r="AV16" s="28"/>
      <c r="AW16" s="28"/>
      <c r="AX16" s="28"/>
      <c r="AY16" s="28"/>
      <c r="AZ16" s="28"/>
      <c r="BA16" s="28"/>
      <c r="BB16" s="28"/>
      <c r="BC16" s="28"/>
      <c r="BD16" s="28"/>
      <c r="BE16" s="28"/>
      <c r="BF16" s="28"/>
      <c r="BG16" s="28"/>
      <c r="BH16" s="28"/>
      <c r="BI16" s="28"/>
      <c r="BJ16" s="28"/>
      <c r="BK16" s="28"/>
      <c r="BL16" s="28"/>
      <c r="BM16" s="28"/>
      <c r="BN16" s="28"/>
      <c r="BO16" s="28"/>
      <c r="BP16" s="28"/>
      <c r="BQ16" s="28"/>
      <c r="BR16" s="28"/>
      <c r="BS16" s="28"/>
      <c r="BT16" s="28"/>
      <c r="BU16" s="28"/>
      <c r="BV16" s="28"/>
      <c r="BW16" s="28"/>
      <c r="BX16" s="28"/>
      <c r="BY16" s="28"/>
      <c r="BZ16" s="28"/>
      <c r="CA16" s="28"/>
      <c r="CB16" s="28"/>
      <c r="CC16" s="28"/>
      <c r="CD16" s="28"/>
      <c r="CE16" s="28"/>
      <c r="CF16" s="28"/>
      <c r="CG16" s="28"/>
      <c r="CH16" s="28"/>
      <c r="CI16" s="28"/>
      <c r="CJ16" s="28"/>
      <c r="CK16" s="28"/>
      <c r="CL16" s="28"/>
      <c r="CM16" s="28"/>
      <c r="CN16" s="28"/>
      <c r="CO16" s="28"/>
      <c r="CP16" s="28"/>
      <c r="CQ16" s="28"/>
      <c r="CR16" s="28"/>
      <c r="CS16" s="28"/>
      <c r="CT16" s="28"/>
      <c r="CU16" s="28"/>
      <c r="CV16" s="28"/>
      <c r="CW16" s="28"/>
      <c r="CX16" s="28"/>
      <c r="CY16" s="28"/>
      <c r="CZ16" s="28"/>
      <c r="DA16" s="28"/>
      <c r="DB16" s="28"/>
      <c r="DC16" s="28"/>
      <c r="DD16" s="28"/>
      <c r="DE16" s="28"/>
      <c r="DF16" s="74"/>
      <c r="DG16" s="69"/>
      <c r="DH16" s="111"/>
      <c r="DI16" s="112"/>
      <c r="DJ16" s="28"/>
    </row>
    <row r="17" spans="1:192" ht="23.25" customHeight="1" thickBot="1">
      <c r="A17" s="70" t="s">
        <v>26</v>
      </c>
      <c r="B17" s="63">
        <v>95</v>
      </c>
      <c r="C17" s="63">
        <v>1686</v>
      </c>
      <c r="D17" s="65">
        <v>3</v>
      </c>
      <c r="E17" s="65">
        <v>3</v>
      </c>
      <c r="F17" s="65">
        <v>3</v>
      </c>
      <c r="G17" s="65">
        <v>3</v>
      </c>
      <c r="H17" s="65">
        <v>3</v>
      </c>
      <c r="I17" s="65">
        <v>3</v>
      </c>
      <c r="J17" s="63">
        <v>1297</v>
      </c>
      <c r="K17" s="37">
        <f t="shared" si="4"/>
        <v>100</v>
      </c>
      <c r="L17" s="31">
        <f t="shared" si="3"/>
        <v>3.4</v>
      </c>
      <c r="M17" s="73" t="s">
        <v>18</v>
      </c>
      <c r="N17" s="32">
        <f t="shared" si="6"/>
        <v>3.1578947368421053</v>
      </c>
      <c r="O17" s="64">
        <v>2.9</v>
      </c>
      <c r="P17" s="115">
        <f t="shared" si="7"/>
        <v>3</v>
      </c>
      <c r="Q17" s="30"/>
      <c r="R17" s="71" t="s">
        <v>55</v>
      </c>
      <c r="S17" s="71"/>
      <c r="T17" s="72"/>
      <c r="U17" s="116"/>
      <c r="V17" s="71"/>
      <c r="W17" s="71" t="s">
        <v>55</v>
      </c>
      <c r="X17" s="64" t="s">
        <v>21</v>
      </c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  <c r="AR17" s="28"/>
      <c r="AS17" s="28"/>
      <c r="AT17" s="28"/>
      <c r="AU17" s="28"/>
      <c r="AV17" s="28"/>
      <c r="AW17" s="28"/>
      <c r="AX17" s="28"/>
      <c r="AY17" s="28"/>
      <c r="AZ17" s="28"/>
      <c r="BA17" s="28"/>
      <c r="BB17" s="28"/>
      <c r="BC17" s="28"/>
      <c r="BD17" s="28"/>
      <c r="BE17" s="28"/>
      <c r="BF17" s="28"/>
      <c r="BG17" s="28"/>
      <c r="BH17" s="28"/>
      <c r="BI17" s="28"/>
      <c r="BJ17" s="28"/>
      <c r="BK17" s="28"/>
      <c r="BL17" s="28"/>
      <c r="BM17" s="28"/>
      <c r="BN17" s="28"/>
      <c r="BO17" s="28"/>
      <c r="BP17" s="28"/>
      <c r="BQ17" s="28"/>
      <c r="BR17" s="28"/>
      <c r="BS17" s="28"/>
      <c r="BT17" s="28"/>
      <c r="BU17" s="28"/>
      <c r="BV17" s="28"/>
      <c r="BW17" s="28"/>
      <c r="BX17" s="28"/>
      <c r="BY17" s="28"/>
      <c r="BZ17" s="28"/>
      <c r="CA17" s="28"/>
      <c r="CB17" s="28"/>
      <c r="CC17" s="28"/>
      <c r="CD17" s="28"/>
      <c r="CE17" s="28"/>
      <c r="CF17" s="28"/>
      <c r="CG17" s="28"/>
      <c r="CH17" s="28"/>
      <c r="CI17" s="28"/>
      <c r="CJ17" s="28"/>
      <c r="CK17" s="28"/>
      <c r="CL17" s="28"/>
      <c r="CM17" s="28"/>
      <c r="CN17" s="28"/>
      <c r="CO17" s="28"/>
      <c r="CP17" s="28"/>
      <c r="CQ17" s="28"/>
      <c r="CR17" s="28"/>
      <c r="CS17" s="28"/>
      <c r="CT17" s="28"/>
      <c r="CU17" s="28"/>
      <c r="CV17" s="28"/>
      <c r="CW17" s="28"/>
      <c r="CX17" s="28"/>
      <c r="CY17" s="28"/>
      <c r="CZ17" s="28"/>
      <c r="DA17" s="28"/>
      <c r="DB17" s="28"/>
      <c r="DC17" s="28"/>
      <c r="DD17" s="28"/>
      <c r="DE17" s="28"/>
      <c r="DF17" s="74"/>
      <c r="DG17" s="69"/>
      <c r="DH17" s="111"/>
      <c r="DI17" s="112"/>
      <c r="DJ17" s="28"/>
    </row>
    <row r="18" spans="1:192" ht="19.5" customHeight="1" thickBot="1">
      <c r="A18" s="70" t="s">
        <v>38</v>
      </c>
      <c r="B18" s="63">
        <v>60</v>
      </c>
      <c r="C18" s="63">
        <v>1427</v>
      </c>
      <c r="D18" s="65">
        <v>3</v>
      </c>
      <c r="E18" s="65">
        <v>3</v>
      </c>
      <c r="F18" s="65">
        <v>3</v>
      </c>
      <c r="G18" s="65">
        <v>3</v>
      </c>
      <c r="H18" s="65">
        <v>3</v>
      </c>
      <c r="I18" s="65">
        <v>3</v>
      </c>
      <c r="J18" s="63">
        <v>1124</v>
      </c>
      <c r="K18" s="37">
        <f t="shared" si="4"/>
        <v>100</v>
      </c>
      <c r="L18" s="31">
        <f>H18*3.4/F18</f>
        <v>3.4</v>
      </c>
      <c r="M18" s="73" t="s">
        <v>27</v>
      </c>
      <c r="N18" s="32">
        <f t="shared" si="6"/>
        <v>5</v>
      </c>
      <c r="O18" s="64">
        <v>5</v>
      </c>
      <c r="P18" s="115">
        <f t="shared" si="7"/>
        <v>3</v>
      </c>
      <c r="Q18" s="30"/>
      <c r="R18" s="71" t="s">
        <v>55</v>
      </c>
      <c r="S18" s="71"/>
      <c r="T18" s="72"/>
      <c r="U18" s="72"/>
      <c r="V18" s="71"/>
      <c r="W18" s="71" t="s">
        <v>55</v>
      </c>
      <c r="X18" s="64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8"/>
      <c r="AQ18" s="28"/>
      <c r="AR18" s="28"/>
      <c r="AS18" s="28"/>
      <c r="AT18" s="28"/>
      <c r="AU18" s="28"/>
      <c r="AV18" s="28"/>
      <c r="AW18" s="28"/>
      <c r="AX18" s="28"/>
      <c r="AY18" s="28"/>
      <c r="AZ18" s="28"/>
      <c r="BA18" s="28"/>
      <c r="BB18" s="28"/>
      <c r="BC18" s="28"/>
      <c r="BD18" s="28"/>
      <c r="BE18" s="28"/>
      <c r="BF18" s="28"/>
      <c r="BG18" s="28"/>
      <c r="BH18" s="28"/>
      <c r="BI18" s="28"/>
      <c r="BJ18" s="28"/>
      <c r="BK18" s="28"/>
      <c r="BL18" s="28"/>
      <c r="BM18" s="28"/>
      <c r="BN18" s="28"/>
      <c r="BO18" s="28"/>
      <c r="BP18" s="28"/>
      <c r="BQ18" s="28"/>
      <c r="BR18" s="28"/>
      <c r="BS18" s="28"/>
      <c r="BT18" s="28"/>
      <c r="BU18" s="28"/>
      <c r="BV18" s="28"/>
      <c r="BW18" s="28"/>
      <c r="BX18" s="28"/>
      <c r="BY18" s="28"/>
      <c r="BZ18" s="28"/>
      <c r="CA18" s="28"/>
      <c r="CB18" s="28"/>
      <c r="CC18" s="28"/>
      <c r="CD18" s="28"/>
      <c r="CE18" s="28"/>
      <c r="CF18" s="28"/>
      <c r="CG18" s="28"/>
      <c r="CH18" s="28"/>
      <c r="CI18" s="28"/>
      <c r="CJ18" s="28"/>
      <c r="CK18" s="28"/>
      <c r="CL18" s="28"/>
      <c r="CM18" s="28"/>
      <c r="CN18" s="28"/>
      <c r="CO18" s="28"/>
      <c r="CP18" s="28"/>
      <c r="CQ18" s="28"/>
      <c r="CR18" s="28"/>
      <c r="CS18" s="28"/>
      <c r="CT18" s="28"/>
      <c r="CU18" s="28"/>
      <c r="CV18" s="28"/>
      <c r="CW18" s="28"/>
      <c r="CX18" s="28"/>
      <c r="CY18" s="28"/>
      <c r="CZ18" s="28"/>
      <c r="DA18" s="28"/>
      <c r="DB18" s="28"/>
      <c r="DC18" s="28"/>
      <c r="DD18" s="28"/>
      <c r="DE18" s="28"/>
      <c r="DF18" s="74"/>
      <c r="DG18" s="69"/>
      <c r="DH18" s="111"/>
      <c r="DI18" s="112"/>
      <c r="DJ18" s="28"/>
    </row>
    <row r="19" spans="1:192" ht="17.25" customHeight="1" thickBot="1">
      <c r="A19" s="70" t="s">
        <v>37</v>
      </c>
      <c r="B19" s="63">
        <v>40</v>
      </c>
      <c r="C19" s="63">
        <v>1268</v>
      </c>
      <c r="D19" s="65">
        <v>3</v>
      </c>
      <c r="E19" s="65">
        <v>2</v>
      </c>
      <c r="F19" s="65">
        <v>2</v>
      </c>
      <c r="G19" s="65">
        <v>2</v>
      </c>
      <c r="H19" s="65">
        <v>2</v>
      </c>
      <c r="I19" s="65">
        <v>2</v>
      </c>
      <c r="J19" s="63">
        <v>987</v>
      </c>
      <c r="K19" s="37">
        <f t="shared" si="4"/>
        <v>66.666666666666657</v>
      </c>
      <c r="L19" s="31">
        <f t="shared" si="3"/>
        <v>3.4</v>
      </c>
      <c r="M19" s="73" t="s">
        <v>28</v>
      </c>
      <c r="N19" s="32">
        <f t="shared" si="6"/>
        <v>7.5</v>
      </c>
      <c r="O19" s="64">
        <v>5.6</v>
      </c>
      <c r="P19" s="115">
        <f t="shared" si="7"/>
        <v>2</v>
      </c>
      <c r="Q19" s="30"/>
      <c r="R19" s="71" t="s">
        <v>55</v>
      </c>
      <c r="S19" s="71"/>
      <c r="T19" s="72"/>
      <c r="U19" s="72"/>
      <c r="V19" s="71"/>
      <c r="W19" s="71" t="s">
        <v>57</v>
      </c>
      <c r="X19" s="64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  <c r="AR19" s="28"/>
      <c r="AS19" s="28"/>
      <c r="AT19" s="28"/>
      <c r="AU19" s="28"/>
      <c r="AV19" s="28"/>
      <c r="AW19" s="28"/>
      <c r="AX19" s="28"/>
      <c r="AY19" s="28"/>
      <c r="AZ19" s="28"/>
      <c r="BA19" s="28"/>
      <c r="BB19" s="28"/>
      <c r="BC19" s="28"/>
      <c r="BD19" s="28"/>
      <c r="BE19" s="28"/>
      <c r="BF19" s="28"/>
      <c r="BG19" s="28"/>
      <c r="BH19" s="28"/>
      <c r="BI19" s="28"/>
      <c r="BJ19" s="28"/>
      <c r="BK19" s="28"/>
      <c r="BL19" s="28"/>
      <c r="BM19" s="28"/>
      <c r="BN19" s="28"/>
      <c r="BO19" s="28"/>
      <c r="BP19" s="28"/>
      <c r="BQ19" s="28"/>
      <c r="BR19" s="28"/>
      <c r="BS19" s="28"/>
      <c r="BT19" s="28"/>
      <c r="BU19" s="28"/>
      <c r="BV19" s="28"/>
      <c r="BW19" s="28"/>
      <c r="BX19" s="28"/>
      <c r="BY19" s="28"/>
      <c r="BZ19" s="28"/>
      <c r="CA19" s="28"/>
      <c r="CB19" s="28"/>
      <c r="CC19" s="28"/>
      <c r="CD19" s="28"/>
      <c r="CE19" s="28"/>
      <c r="CF19" s="28"/>
      <c r="CG19" s="28"/>
      <c r="CH19" s="28"/>
      <c r="CI19" s="28"/>
      <c r="CJ19" s="28"/>
      <c r="CK19" s="28"/>
      <c r="CL19" s="28"/>
      <c r="CM19" s="28"/>
      <c r="CN19" s="28"/>
      <c r="CO19" s="28"/>
      <c r="CP19" s="28"/>
      <c r="CQ19" s="28"/>
      <c r="CR19" s="28"/>
      <c r="CS19" s="28"/>
      <c r="CT19" s="28"/>
      <c r="CU19" s="28"/>
      <c r="CV19" s="28"/>
      <c r="CW19" s="28"/>
      <c r="CX19" s="28"/>
      <c r="CY19" s="28"/>
      <c r="CZ19" s="28"/>
      <c r="DA19" s="28"/>
      <c r="DB19" s="28"/>
      <c r="DC19" s="28"/>
      <c r="DD19" s="28"/>
      <c r="DE19" s="28"/>
      <c r="DF19" s="74"/>
      <c r="DG19" s="69"/>
      <c r="DH19" s="111"/>
      <c r="DI19" s="112"/>
      <c r="DJ19" s="28"/>
    </row>
    <row r="20" spans="1:192" ht="12.75" hidden="1" customHeight="1" thickBot="1">
      <c r="A20" s="70"/>
      <c r="B20" s="62"/>
      <c r="C20" s="62"/>
      <c r="D20" s="30"/>
      <c r="E20" s="30"/>
      <c r="F20" s="30"/>
      <c r="G20" s="30"/>
      <c r="H20" s="30"/>
      <c r="I20" s="30"/>
      <c r="J20" s="63"/>
      <c r="K20" s="37"/>
      <c r="L20" s="31"/>
      <c r="M20" s="73"/>
      <c r="N20" s="32"/>
      <c r="O20" s="64"/>
      <c r="P20" s="30"/>
      <c r="Q20" s="30"/>
      <c r="R20" s="71"/>
      <c r="S20" s="65"/>
      <c r="T20" s="66"/>
      <c r="U20" s="72"/>
      <c r="V20" s="71"/>
      <c r="W20" s="30"/>
      <c r="X20" s="64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  <c r="AW20" s="28"/>
      <c r="AX20" s="28"/>
      <c r="AY20" s="28"/>
      <c r="AZ20" s="28"/>
      <c r="BA20" s="28"/>
      <c r="BB20" s="28"/>
      <c r="BC20" s="28"/>
      <c r="BD20" s="28"/>
      <c r="BE20" s="28"/>
      <c r="BF20" s="28"/>
      <c r="BG20" s="28"/>
      <c r="BH20" s="28"/>
      <c r="BI20" s="28"/>
      <c r="BJ20" s="28"/>
      <c r="BK20" s="28"/>
      <c r="BL20" s="28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  <c r="CB20" s="28"/>
      <c r="CC20" s="28"/>
      <c r="CD20" s="28"/>
      <c r="CE20" s="28"/>
      <c r="CF20" s="28"/>
      <c r="CG20" s="28"/>
      <c r="CH20" s="28"/>
      <c r="CI20" s="28"/>
      <c r="CJ20" s="28"/>
      <c r="CK20" s="28"/>
      <c r="CL20" s="28"/>
      <c r="CM20" s="28"/>
      <c r="CN20" s="28"/>
      <c r="CO20" s="28"/>
      <c r="CP20" s="28"/>
      <c r="CQ20" s="28"/>
      <c r="CR20" s="28"/>
      <c r="CS20" s="28"/>
      <c r="CT20" s="28"/>
      <c r="CU20" s="28"/>
      <c r="CV20" s="28"/>
      <c r="CW20" s="28"/>
      <c r="CX20" s="28"/>
      <c r="CY20" s="28"/>
      <c r="CZ20" s="28"/>
      <c r="DA20" s="28"/>
      <c r="DB20" s="28"/>
      <c r="DC20" s="28"/>
      <c r="DD20" s="28"/>
      <c r="DE20" s="28"/>
      <c r="DF20" s="74"/>
      <c r="DG20" s="69"/>
      <c r="DH20" s="67"/>
      <c r="DI20" s="68"/>
      <c r="DJ20" s="67"/>
    </row>
    <row r="21" spans="1:192" ht="0.75" customHeight="1" thickBot="1">
      <c r="A21" s="70"/>
      <c r="B21" s="62"/>
      <c r="C21" s="62"/>
      <c r="D21" s="30"/>
      <c r="E21" s="30"/>
      <c r="F21" s="30"/>
      <c r="G21" s="30"/>
      <c r="H21" s="30"/>
      <c r="I21" s="30"/>
      <c r="J21" s="63"/>
      <c r="K21" s="37"/>
      <c r="L21" s="31"/>
      <c r="M21" s="73"/>
      <c r="N21" s="32"/>
      <c r="O21" s="64"/>
      <c r="P21" s="30"/>
      <c r="Q21" s="30"/>
      <c r="R21" s="71"/>
      <c r="S21" s="65"/>
      <c r="T21" s="66"/>
      <c r="U21" s="72"/>
      <c r="V21" s="71"/>
      <c r="W21" s="30"/>
      <c r="X21" s="64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8"/>
      <c r="BG21" s="28"/>
      <c r="BH21" s="28"/>
      <c r="BI21" s="28"/>
      <c r="BJ21" s="28"/>
      <c r="BK21" s="28"/>
      <c r="BL21" s="28"/>
      <c r="BM21" s="28"/>
      <c r="BN21" s="28"/>
      <c r="BO21" s="28"/>
      <c r="BP21" s="28"/>
      <c r="BQ21" s="28"/>
      <c r="BR21" s="28"/>
      <c r="BS21" s="28"/>
      <c r="BT21" s="28"/>
      <c r="BU21" s="28"/>
      <c r="BV21" s="28"/>
      <c r="BW21" s="28"/>
      <c r="BX21" s="28"/>
      <c r="BY21" s="28"/>
      <c r="BZ21" s="28"/>
      <c r="CA21" s="28"/>
      <c r="CB21" s="28"/>
      <c r="CC21" s="28"/>
      <c r="CD21" s="28"/>
      <c r="CE21" s="28"/>
      <c r="CF21" s="28"/>
      <c r="CG21" s="28"/>
      <c r="CH21" s="28"/>
      <c r="CI21" s="28"/>
      <c r="CJ21" s="28"/>
      <c r="CK21" s="28"/>
      <c r="CL21" s="28"/>
      <c r="CM21" s="28"/>
      <c r="CN21" s="28"/>
      <c r="CO21" s="28"/>
      <c r="CP21" s="28"/>
      <c r="CQ21" s="28"/>
      <c r="CR21" s="28"/>
      <c r="CS21" s="28"/>
      <c r="CT21" s="28"/>
      <c r="CU21" s="28"/>
      <c r="CV21" s="28"/>
      <c r="CW21" s="28"/>
      <c r="CX21" s="28"/>
      <c r="CY21" s="28"/>
      <c r="CZ21" s="28"/>
      <c r="DA21" s="28"/>
      <c r="DB21" s="28"/>
      <c r="DC21" s="28"/>
      <c r="DD21" s="28"/>
      <c r="DE21" s="28"/>
      <c r="DF21" s="74"/>
      <c r="DG21" s="69"/>
      <c r="DH21" s="67"/>
      <c r="DI21" s="68"/>
      <c r="DJ21" s="67"/>
    </row>
    <row r="22" spans="1:192" ht="25.5" customHeight="1" thickBot="1">
      <c r="A22" s="38" t="s">
        <v>53</v>
      </c>
      <c r="B22" s="39">
        <f>B9+B10+B11+B12+B13+B14+B15+B16+B17+B18+B19+B20+B21</f>
        <v>1012</v>
      </c>
      <c r="C22" s="39">
        <f>C9+C10+C11+C12+C13+C14+C15+C16+C17+C18+C19+C20+C21</f>
        <v>42449</v>
      </c>
      <c r="D22" s="40">
        <f>D9+D10+D11+D12+D13+D14+D15+D16+D17+D18+D19+D20+D21</f>
        <v>87</v>
      </c>
      <c r="E22" s="40">
        <f>E9+E10+E11+E12+E13+E14+E15+E16+E17+E18+E19+E20+E21</f>
        <v>93</v>
      </c>
      <c r="F22" s="40">
        <f>F9+F10+F11+F12+F14+F15+F16+F17+F18+F19</f>
        <v>80</v>
      </c>
      <c r="G22" s="40">
        <f>G21+G20+G19+G18+G17+G16+G15+G14+G13+G12+G11+G10+G9</f>
        <v>77</v>
      </c>
      <c r="H22" s="40">
        <f>H21+H20+H19+H18+H17+H16+H15+H14+H13+H12+H11+H10+H9</f>
        <v>84</v>
      </c>
      <c r="I22" s="40">
        <f>I21+I20+I19+I18+I17+I16+I15+I14+I13+I12+I11+I10+I9</f>
        <v>84</v>
      </c>
      <c r="J22" s="39">
        <f>J21+J20+J19+J18+J17+J16+J15+J14+J13+J12+J11+J10+J9</f>
        <v>38707</v>
      </c>
      <c r="K22" s="37">
        <f t="shared" si="4"/>
        <v>91.954022988505741</v>
      </c>
      <c r="L22" s="31">
        <f>H22*3.4/F22</f>
        <v>3.5699999999999994</v>
      </c>
      <c r="M22" s="41">
        <f>(M9+M10+M11+M12+M14+M15+M16+M17+M18+M19)/9</f>
        <v>3.1322222222222229</v>
      </c>
      <c r="N22" s="32">
        <f t="shared" si="6"/>
        <v>8.5968379446640313</v>
      </c>
      <c r="O22" s="42">
        <v>7.2</v>
      </c>
      <c r="P22" s="30">
        <f>P21+P20+P19+P18+P17+P16+P15+P14+P13+P12+P11+P10+P9</f>
        <v>84</v>
      </c>
      <c r="Q22" s="30">
        <f t="shared" ref="Q22:U22" si="8">Q21+Q20+Q19+Q18+Q17+Q16+Q15+Q14+Q13+Q12+Q11+Q10+Q9</f>
        <v>15</v>
      </c>
      <c r="R22" s="30">
        <f t="shared" si="8"/>
        <v>0</v>
      </c>
      <c r="S22" s="30">
        <f t="shared" si="8"/>
        <v>12</v>
      </c>
      <c r="T22" s="30">
        <f t="shared" si="8"/>
        <v>0</v>
      </c>
      <c r="U22" s="30">
        <f t="shared" si="8"/>
        <v>0</v>
      </c>
      <c r="V22" s="43"/>
      <c r="W22" s="44">
        <f>W9+W10+W11+W12+W13+W14+W15+W16+W17+W18+W19+W20+W21</f>
        <v>117</v>
      </c>
      <c r="X22" s="45">
        <v>22.2</v>
      </c>
      <c r="Y22" s="46" t="e">
        <f>#REF!+Y10+Y9</f>
        <v>#REF!</v>
      </c>
      <c r="Z22" s="46" t="e">
        <f>#REF!+Z10+Z9</f>
        <v>#REF!</v>
      </c>
      <c r="AA22" s="46" t="e">
        <f>#REF!+AA10+AA9</f>
        <v>#REF!</v>
      </c>
      <c r="AB22" s="46" t="e">
        <f>#REF!+AB10+AB9</f>
        <v>#REF!</v>
      </c>
      <c r="AC22" s="46" t="e">
        <f>#REF!+AC10+AC9</f>
        <v>#REF!</v>
      </c>
      <c r="AD22" s="46" t="e">
        <f>#REF!+AD10+AD9</f>
        <v>#REF!</v>
      </c>
      <c r="AE22" s="46" t="e">
        <f>#REF!+AE10+AE9</f>
        <v>#REF!</v>
      </c>
      <c r="AF22" s="46" t="e">
        <f>#REF!+AF10+AF9</f>
        <v>#REF!</v>
      </c>
      <c r="AG22" s="46" t="e">
        <f>#REF!+AG10+AG9</f>
        <v>#REF!</v>
      </c>
      <c r="AH22" s="46" t="e">
        <f>#REF!+AH10+AH9</f>
        <v>#REF!</v>
      </c>
      <c r="AI22" s="46" t="e">
        <f>#REF!+AI10+AI9</f>
        <v>#REF!</v>
      </c>
      <c r="AJ22" s="46" t="e">
        <f>#REF!+AJ10+AJ9</f>
        <v>#REF!</v>
      </c>
      <c r="AK22" s="46" t="e">
        <f>#REF!+AK10+AK9</f>
        <v>#REF!</v>
      </c>
      <c r="AL22" s="46" t="e">
        <f>#REF!+AL10+AL9</f>
        <v>#REF!</v>
      </c>
      <c r="AM22" s="46" t="e">
        <f>#REF!+AM10+AM9</f>
        <v>#REF!</v>
      </c>
      <c r="AN22" s="46" t="e">
        <f>#REF!+AN10+AN9</f>
        <v>#REF!</v>
      </c>
      <c r="AO22" s="46" t="e">
        <f>#REF!+AO10+AO9</f>
        <v>#REF!</v>
      </c>
      <c r="AP22" s="46" t="e">
        <f>#REF!+AP10+AP9</f>
        <v>#REF!</v>
      </c>
      <c r="AQ22" s="46" t="e">
        <f>#REF!+AQ10+AQ9</f>
        <v>#REF!</v>
      </c>
      <c r="AR22" s="46" t="e">
        <f>#REF!+AR10+AR9</f>
        <v>#REF!</v>
      </c>
      <c r="AS22" s="46" t="e">
        <f>#REF!+AS10+AS9</f>
        <v>#REF!</v>
      </c>
      <c r="AT22" s="46" t="e">
        <f>#REF!+AT10+AT9</f>
        <v>#REF!</v>
      </c>
      <c r="AU22" s="46" t="e">
        <f>#REF!+AU10+AU9</f>
        <v>#REF!</v>
      </c>
      <c r="AV22" s="46" t="e">
        <f>#REF!+AV10+AV9</f>
        <v>#REF!</v>
      </c>
      <c r="AW22" s="46" t="e">
        <f>#REF!+AW10+AW9</f>
        <v>#REF!</v>
      </c>
      <c r="AX22" s="46" t="e">
        <f>#REF!+AX10+AX9</f>
        <v>#REF!</v>
      </c>
      <c r="AY22" s="46" t="e">
        <f>#REF!+AY10+AY9</f>
        <v>#REF!</v>
      </c>
      <c r="AZ22" s="46" t="e">
        <f>#REF!+AZ10+AZ9</f>
        <v>#REF!</v>
      </c>
      <c r="BA22" s="46" t="e">
        <f>#REF!+BA10+BA9</f>
        <v>#REF!</v>
      </c>
      <c r="BB22" s="46" t="e">
        <f>#REF!+BB10+BB9</f>
        <v>#REF!</v>
      </c>
      <c r="BC22" s="46" t="e">
        <f>#REF!+BC10+BC9</f>
        <v>#REF!</v>
      </c>
      <c r="BD22" s="46" t="e">
        <f>#REF!+BD10+BD9</f>
        <v>#REF!</v>
      </c>
      <c r="BE22" s="46" t="e">
        <f>#REF!+BE10+BE9</f>
        <v>#REF!</v>
      </c>
      <c r="BF22" s="46" t="e">
        <f>#REF!+BF10+BF9</f>
        <v>#REF!</v>
      </c>
      <c r="BG22" s="46" t="e">
        <f>#REF!+BG10+BG9</f>
        <v>#REF!</v>
      </c>
      <c r="BH22" s="46" t="e">
        <f>#REF!+BH10+BH9</f>
        <v>#REF!</v>
      </c>
      <c r="BI22" s="46" t="e">
        <f>#REF!+BI10+BI9</f>
        <v>#REF!</v>
      </c>
      <c r="BJ22" s="46" t="e">
        <f>#REF!+BJ10+BJ9</f>
        <v>#REF!</v>
      </c>
      <c r="BK22" s="46" t="e">
        <f>#REF!+BK10+BK9</f>
        <v>#REF!</v>
      </c>
      <c r="BL22" s="46" t="e">
        <f>#REF!+BL10+BL9</f>
        <v>#REF!</v>
      </c>
      <c r="BM22" s="46" t="e">
        <f>#REF!+BM10+BM9</f>
        <v>#REF!</v>
      </c>
      <c r="BN22" s="46" t="e">
        <f>#REF!+BN10+BN9</f>
        <v>#REF!</v>
      </c>
      <c r="BO22" s="46" t="e">
        <f>#REF!+BO10+BO9</f>
        <v>#REF!</v>
      </c>
      <c r="BP22" s="46" t="e">
        <f>#REF!+BP10+BP9</f>
        <v>#REF!</v>
      </c>
      <c r="BQ22" s="46" t="e">
        <f>#REF!+BQ10+BQ9</f>
        <v>#REF!</v>
      </c>
      <c r="BR22" s="46" t="e">
        <f>#REF!+BR10+BR9</f>
        <v>#REF!</v>
      </c>
      <c r="BS22" s="46" t="e">
        <f>#REF!+BS10+BS9</f>
        <v>#REF!</v>
      </c>
      <c r="BT22" s="46" t="e">
        <f>#REF!+BT10+BT9</f>
        <v>#REF!</v>
      </c>
      <c r="BU22" s="46" t="e">
        <f>#REF!+BU10+BU9</f>
        <v>#REF!</v>
      </c>
      <c r="BV22" s="46" t="e">
        <f>#REF!+BV10+BV9</f>
        <v>#REF!</v>
      </c>
      <c r="BW22" s="46" t="e">
        <f>#REF!+BW10+BW9</f>
        <v>#REF!</v>
      </c>
      <c r="BX22" s="46" t="e">
        <f>#REF!+BX10+BX9</f>
        <v>#REF!</v>
      </c>
      <c r="BY22" s="46" t="e">
        <f>#REF!+BY10+BY9</f>
        <v>#REF!</v>
      </c>
      <c r="BZ22" s="46" t="e">
        <f>#REF!+BZ10+BZ9</f>
        <v>#REF!</v>
      </c>
      <c r="CA22" s="46" t="e">
        <f>#REF!+CA10+CA9</f>
        <v>#REF!</v>
      </c>
      <c r="CB22" s="46" t="e">
        <f>#REF!+CB10+CB9</f>
        <v>#REF!</v>
      </c>
      <c r="CC22" s="46" t="e">
        <f>#REF!+CC10+CC9</f>
        <v>#REF!</v>
      </c>
      <c r="CD22" s="46" t="e">
        <f>#REF!+CD10+CD9</f>
        <v>#REF!</v>
      </c>
      <c r="CE22" s="46" t="e">
        <f>#REF!+CE10+CE9</f>
        <v>#REF!</v>
      </c>
      <c r="CF22" s="46" t="e">
        <f>#REF!+CF10+CF9</f>
        <v>#REF!</v>
      </c>
      <c r="CG22" s="46" t="e">
        <f>#REF!+CG10+CG9</f>
        <v>#REF!</v>
      </c>
      <c r="CH22" s="46" t="e">
        <f>#REF!+CH10+CH9</f>
        <v>#REF!</v>
      </c>
      <c r="CI22" s="46" t="e">
        <f>#REF!+CI10+CI9</f>
        <v>#REF!</v>
      </c>
      <c r="CJ22" s="46" t="e">
        <f>#REF!+CJ10+CJ9</f>
        <v>#REF!</v>
      </c>
      <c r="CK22" s="46" t="e">
        <f>#REF!+CK10+CK9</f>
        <v>#REF!</v>
      </c>
      <c r="CL22" s="46" t="e">
        <f>#REF!+CL10+CL9</f>
        <v>#REF!</v>
      </c>
      <c r="CM22" s="46" t="e">
        <f>#REF!+CM10+CM9</f>
        <v>#REF!</v>
      </c>
      <c r="CN22" s="46" t="e">
        <f>#REF!+CN10+CN9</f>
        <v>#REF!</v>
      </c>
      <c r="CO22" s="46" t="e">
        <f>#REF!+CO10+CO9</f>
        <v>#REF!</v>
      </c>
      <c r="CP22" s="46" t="e">
        <f>#REF!+CP10+CP9</f>
        <v>#REF!</v>
      </c>
      <c r="CQ22" s="46" t="e">
        <f>#REF!+CQ10+CQ9</f>
        <v>#REF!</v>
      </c>
      <c r="CR22" s="46" t="e">
        <f>#REF!+CR10+CR9</f>
        <v>#REF!</v>
      </c>
      <c r="CS22" s="46" t="e">
        <f>#REF!+CS10+CS9</f>
        <v>#REF!</v>
      </c>
      <c r="CT22" s="46" t="e">
        <f>#REF!+CT10+CT9</f>
        <v>#REF!</v>
      </c>
      <c r="CU22" s="46" t="e">
        <f>#REF!+CU10+CU9</f>
        <v>#REF!</v>
      </c>
      <c r="CV22" s="46" t="e">
        <f>#REF!+CV10+CV9</f>
        <v>#REF!</v>
      </c>
      <c r="CW22" s="46" t="e">
        <f>#REF!+CW10+CW9</f>
        <v>#REF!</v>
      </c>
      <c r="CX22" s="46" t="e">
        <f>#REF!+CX10+CX9</f>
        <v>#REF!</v>
      </c>
      <c r="CY22" s="46" t="e">
        <f>#REF!+CY10+CY9</f>
        <v>#REF!</v>
      </c>
      <c r="CZ22" s="46" t="e">
        <f>#REF!+CZ10+CZ9</f>
        <v>#REF!</v>
      </c>
      <c r="DA22" s="46" t="e">
        <f>#REF!+DA10+DA9</f>
        <v>#REF!</v>
      </c>
      <c r="DB22" s="46" t="e">
        <f>#REF!+DB10+DB9</f>
        <v>#REF!</v>
      </c>
      <c r="DC22" s="46" t="e">
        <f>#REF!+DC10+DC9</f>
        <v>#REF!</v>
      </c>
      <c r="DD22" s="46" t="e">
        <f>#REF!+DD10+DD9</f>
        <v>#REF!</v>
      </c>
      <c r="DE22" s="46" t="e">
        <f>#REF!+DE10+DE9</f>
        <v>#REF!</v>
      </c>
      <c r="DF22" s="47" t="e">
        <f>#REF!+DF10+DF9</f>
        <v>#REF!</v>
      </c>
      <c r="DG22" s="48">
        <f>DG9+DG10+DG11+DG12+DG13+DG14+DG15+DG16+DG17+DG18+DG19+DG20+DG21</f>
        <v>11600</v>
      </c>
      <c r="DH22" s="49" t="e">
        <f>#REF!+DH10+DH9</f>
        <v>#REF!</v>
      </c>
      <c r="DI22" s="50">
        <f>SUM(DI9:DI12)</f>
        <v>0</v>
      </c>
      <c r="DJ22" s="28">
        <f>SUM(DJ9:DJ20)</f>
        <v>0</v>
      </c>
    </row>
    <row r="23" spans="1:192" s="13" customFormat="1" ht="22.9" customHeight="1" thickBot="1">
      <c r="A23" s="51" t="s">
        <v>51</v>
      </c>
      <c r="B23" s="52">
        <f>B22+B8</f>
        <v>1982</v>
      </c>
      <c r="C23" s="35">
        <f>C8+C22</f>
        <v>126096</v>
      </c>
      <c r="D23" s="33">
        <f t="shared" ref="D23:I23" si="9">D22+D8</f>
        <v>304</v>
      </c>
      <c r="E23" s="33">
        <f t="shared" si="9"/>
        <v>347</v>
      </c>
      <c r="F23" s="53">
        <f t="shared" si="9"/>
        <v>275</v>
      </c>
      <c r="G23" s="53">
        <f t="shared" si="9"/>
        <v>323</v>
      </c>
      <c r="H23" s="33">
        <f t="shared" si="9"/>
        <v>308</v>
      </c>
      <c r="I23" s="33">
        <f t="shared" si="9"/>
        <v>353</v>
      </c>
      <c r="J23" s="75">
        <f>J8+J22</f>
        <v>126950</v>
      </c>
      <c r="K23" s="76">
        <f t="shared" si="4"/>
        <v>90.460526315789465</v>
      </c>
      <c r="L23" s="31">
        <f>H23*3.4/F23</f>
        <v>3.8080000000000003</v>
      </c>
      <c r="M23" s="54">
        <f>(M8+M22)/2</f>
        <v>3.3861111111111115</v>
      </c>
      <c r="N23" s="55">
        <f>D23/B23*100</f>
        <v>15.338042381432896</v>
      </c>
      <c r="O23" s="55">
        <v>13.8</v>
      </c>
      <c r="P23" s="56">
        <f>P22+P8</f>
        <v>308</v>
      </c>
      <c r="Q23" s="33">
        <f>Q22+Q8</f>
        <v>113</v>
      </c>
      <c r="R23" s="33">
        <f>R22+R8</f>
        <v>52</v>
      </c>
      <c r="S23" s="33">
        <f>S8+S22</f>
        <v>120</v>
      </c>
      <c r="T23" s="33">
        <f>T8+T22</f>
        <v>48</v>
      </c>
      <c r="U23" s="33">
        <f>U8+U22</f>
        <v>74</v>
      </c>
      <c r="V23" s="34"/>
      <c r="W23" s="33">
        <f>W8+W22</f>
        <v>300</v>
      </c>
      <c r="X23" s="55">
        <v>23.1</v>
      </c>
      <c r="Y23" s="57"/>
      <c r="Z23" s="57"/>
      <c r="AA23" s="57"/>
      <c r="AB23" s="57"/>
      <c r="AC23" s="57"/>
      <c r="AD23" s="57"/>
      <c r="AE23" s="57"/>
      <c r="AF23" s="57"/>
      <c r="AG23" s="57"/>
      <c r="AH23" s="57"/>
      <c r="AI23" s="57"/>
      <c r="AJ23" s="57"/>
      <c r="AK23" s="57"/>
      <c r="AL23" s="57"/>
      <c r="AM23" s="57"/>
      <c r="AN23" s="57"/>
      <c r="AO23" s="57"/>
      <c r="AP23" s="57"/>
      <c r="AQ23" s="57"/>
      <c r="AR23" s="57"/>
      <c r="AS23" s="57"/>
      <c r="AT23" s="57"/>
      <c r="AU23" s="57"/>
      <c r="AV23" s="57"/>
      <c r="AW23" s="57"/>
      <c r="AX23" s="57"/>
      <c r="AY23" s="57"/>
      <c r="AZ23" s="57"/>
      <c r="BA23" s="57"/>
      <c r="BB23" s="57"/>
      <c r="BC23" s="57"/>
      <c r="BD23" s="57"/>
      <c r="BE23" s="57"/>
      <c r="BF23" s="57"/>
      <c r="BG23" s="57"/>
      <c r="BH23" s="57"/>
      <c r="BI23" s="57"/>
      <c r="BJ23" s="57"/>
      <c r="BK23" s="57"/>
      <c r="BL23" s="57"/>
      <c r="BM23" s="57"/>
      <c r="BN23" s="57"/>
      <c r="BO23" s="57"/>
      <c r="BP23" s="57"/>
      <c r="BQ23" s="57"/>
      <c r="BR23" s="57"/>
      <c r="BS23" s="57"/>
      <c r="BT23" s="57"/>
      <c r="BU23" s="57"/>
      <c r="BV23" s="57"/>
      <c r="BW23" s="57"/>
      <c r="BX23" s="57"/>
      <c r="BY23" s="57"/>
      <c r="BZ23" s="57"/>
      <c r="CA23" s="57"/>
      <c r="CB23" s="57"/>
      <c r="CC23" s="57"/>
      <c r="CD23" s="57"/>
      <c r="CE23" s="57"/>
      <c r="CF23" s="57"/>
      <c r="CG23" s="57"/>
      <c r="CH23" s="57"/>
      <c r="CI23" s="57"/>
      <c r="CJ23" s="57"/>
      <c r="CK23" s="57"/>
      <c r="CL23" s="57"/>
      <c r="CM23" s="57"/>
      <c r="CN23" s="57"/>
      <c r="CO23" s="57"/>
      <c r="CP23" s="57"/>
      <c r="CQ23" s="57"/>
      <c r="CR23" s="57"/>
      <c r="CS23" s="57"/>
      <c r="CT23" s="57"/>
      <c r="CU23" s="57"/>
      <c r="CV23" s="57"/>
      <c r="CW23" s="57"/>
      <c r="CX23" s="57"/>
      <c r="CY23" s="57"/>
      <c r="CZ23" s="57"/>
      <c r="DA23" s="57"/>
      <c r="DB23" s="57"/>
      <c r="DC23" s="57"/>
      <c r="DD23" s="57"/>
      <c r="DE23" s="57"/>
      <c r="DF23" s="57"/>
      <c r="DG23" s="58">
        <f>DG22+DG8</f>
        <v>23000</v>
      </c>
      <c r="DH23" s="59" t="e">
        <f>DH22+DH8</f>
        <v>#REF!</v>
      </c>
      <c r="DI23" s="60" t="e">
        <f>DI22+DI8</f>
        <v>#REF!</v>
      </c>
      <c r="DJ23" s="61">
        <f>DJ22+DJ8</f>
        <v>0</v>
      </c>
      <c r="DK23" s="36"/>
      <c r="DL23" s="36"/>
      <c r="DM23" s="36"/>
      <c r="DN23" s="36"/>
      <c r="DO23" s="36"/>
      <c r="DP23" s="36"/>
      <c r="DQ23" s="36"/>
      <c r="DR23" s="36"/>
      <c r="DS23" s="36"/>
      <c r="DT23" s="36"/>
      <c r="DU23" s="36"/>
      <c r="DV23" s="36"/>
      <c r="DW23" s="36"/>
      <c r="DX23" s="36"/>
      <c r="DY23" s="36"/>
      <c r="DZ23" s="36"/>
      <c r="EA23" s="36"/>
      <c r="EB23" s="36"/>
      <c r="EC23" s="36"/>
      <c r="ED23" s="36"/>
      <c r="EE23" s="36"/>
      <c r="EF23" s="36"/>
      <c r="EG23" s="36"/>
      <c r="EH23" s="36"/>
      <c r="EI23" s="36"/>
      <c r="EJ23" s="36"/>
      <c r="EK23" s="36"/>
      <c r="EL23" s="36"/>
      <c r="EM23" s="36"/>
      <c r="EN23" s="36"/>
      <c r="EO23" s="36"/>
      <c r="EP23" s="36"/>
      <c r="EQ23" s="36"/>
      <c r="ER23" s="36"/>
      <c r="ES23" s="36"/>
      <c r="ET23" s="36"/>
      <c r="EU23" s="36"/>
      <c r="EV23" s="36"/>
      <c r="EW23" s="36"/>
      <c r="EX23" s="36"/>
      <c r="EY23" s="36"/>
      <c r="EZ23" s="36"/>
      <c r="FA23" s="36"/>
      <c r="FB23" s="36"/>
      <c r="FC23" s="36"/>
      <c r="FD23" s="36"/>
      <c r="FE23" s="36"/>
      <c r="FF23" s="36"/>
      <c r="FG23" s="36"/>
      <c r="FH23" s="36"/>
      <c r="FI23" s="36"/>
      <c r="FJ23" s="36"/>
      <c r="FK23" s="36"/>
      <c r="FL23" s="36"/>
      <c r="FM23" s="36"/>
      <c r="FN23" s="36"/>
      <c r="FO23" s="36"/>
      <c r="FP23" s="36"/>
      <c r="FQ23" s="36"/>
      <c r="FR23" s="36"/>
      <c r="FS23" s="36"/>
      <c r="FT23" s="36"/>
      <c r="FU23" s="36"/>
      <c r="FV23" s="36"/>
      <c r="FW23" s="36"/>
      <c r="FX23" s="36"/>
      <c r="FY23" s="36"/>
      <c r="FZ23" s="36"/>
      <c r="GA23" s="36"/>
      <c r="GB23" s="36"/>
      <c r="GC23" s="36"/>
      <c r="GD23" s="36"/>
      <c r="GE23" s="36"/>
      <c r="GF23" s="36"/>
      <c r="GG23" s="36"/>
      <c r="GH23" s="36"/>
      <c r="GI23" s="36"/>
      <c r="GJ23" s="36"/>
    </row>
    <row r="24" spans="1:192" ht="23.25" customHeight="1">
      <c r="A24" s="12" t="s">
        <v>41</v>
      </c>
      <c r="B24" s="20" t="s">
        <v>52</v>
      </c>
      <c r="C24" s="21"/>
      <c r="D24" s="121">
        <f>D23-E23</f>
        <v>-43</v>
      </c>
      <c r="E24" s="122"/>
      <c r="F24" s="121">
        <f>F23-G23</f>
        <v>-48</v>
      </c>
      <c r="G24" s="122"/>
      <c r="H24" s="123">
        <f>H23-I23</f>
        <v>-45</v>
      </c>
      <c r="I24" s="124"/>
      <c r="J24" s="78"/>
      <c r="K24" s="77"/>
      <c r="L24" s="22"/>
      <c r="M24" s="22"/>
      <c r="N24" s="22"/>
      <c r="O24" s="22"/>
      <c r="P24" s="23"/>
      <c r="Q24" s="24" t="s">
        <v>68</v>
      </c>
      <c r="R24" s="24" t="s">
        <v>69</v>
      </c>
      <c r="S24" s="24" t="s">
        <v>64</v>
      </c>
      <c r="T24" s="24" t="s">
        <v>55</v>
      </c>
      <c r="U24" s="24" t="s">
        <v>63</v>
      </c>
      <c r="V24" s="24"/>
      <c r="W24" s="25">
        <v>459</v>
      </c>
      <c r="X24" s="26">
        <v>21.5</v>
      </c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  <c r="AV24" s="22"/>
      <c r="AW24" s="22"/>
      <c r="AX24" s="22"/>
      <c r="AY24" s="22"/>
      <c r="AZ24" s="22"/>
      <c r="BA24" s="22"/>
      <c r="BB24" s="22"/>
      <c r="BC24" s="22"/>
      <c r="BD24" s="22"/>
      <c r="BE24" s="22"/>
      <c r="BF24" s="22"/>
      <c r="BG24" s="22"/>
      <c r="BH24" s="22"/>
      <c r="BI24" s="22"/>
      <c r="BJ24" s="22"/>
      <c r="BK24" s="22"/>
      <c r="BL24" s="22"/>
      <c r="BM24" s="22"/>
      <c r="BN24" s="22"/>
      <c r="BO24" s="22"/>
      <c r="BP24" s="22"/>
      <c r="BQ24" s="22"/>
      <c r="BR24" s="22"/>
      <c r="BS24" s="22"/>
      <c r="BT24" s="22"/>
      <c r="BU24" s="22"/>
      <c r="BV24" s="22"/>
      <c r="BW24" s="22"/>
      <c r="BX24" s="22"/>
      <c r="BY24" s="22"/>
      <c r="BZ24" s="22"/>
      <c r="CA24" s="22"/>
      <c r="CB24" s="22"/>
      <c r="CC24" s="22"/>
      <c r="CD24" s="22"/>
      <c r="CE24" s="22"/>
      <c r="CF24" s="22"/>
      <c r="CG24" s="22"/>
      <c r="CH24" s="22"/>
      <c r="CI24" s="22"/>
      <c r="CJ24" s="22"/>
      <c r="CK24" s="22"/>
      <c r="CL24" s="22"/>
      <c r="CM24" s="22"/>
      <c r="CN24" s="22"/>
      <c r="CO24" s="22"/>
      <c r="CP24" s="22"/>
      <c r="CQ24" s="22"/>
      <c r="CR24" s="22"/>
      <c r="CS24" s="22"/>
      <c r="CT24" s="22"/>
      <c r="CU24" s="22"/>
      <c r="CV24" s="22"/>
      <c r="CW24" s="22"/>
      <c r="CX24" s="22"/>
      <c r="CY24" s="22"/>
      <c r="CZ24" s="22"/>
      <c r="DA24" s="22"/>
      <c r="DB24" s="22"/>
      <c r="DC24" s="22"/>
      <c r="DD24" s="22"/>
      <c r="DE24" s="22"/>
      <c r="DF24" s="22"/>
      <c r="DG24" s="29">
        <v>24000</v>
      </c>
      <c r="DH24" s="27"/>
      <c r="DI24" s="27"/>
      <c r="DJ24" s="28">
        <v>0</v>
      </c>
    </row>
    <row r="25" spans="1:192" ht="15.75" customHeight="1">
      <c r="B25" s="14"/>
      <c r="C25" s="2"/>
      <c r="D25" s="2"/>
      <c r="E25" s="2"/>
      <c r="F25" s="2"/>
      <c r="G25" s="2"/>
      <c r="H25" s="2"/>
      <c r="I25" s="2"/>
      <c r="J25" s="2"/>
      <c r="K25" s="1"/>
      <c r="L25" s="1" t="s">
        <v>33</v>
      </c>
      <c r="M25" s="1" t="s">
        <v>21</v>
      </c>
      <c r="N25" s="1"/>
      <c r="O25" s="1"/>
      <c r="P25" s="1"/>
      <c r="Q25" s="13"/>
      <c r="R25" s="15"/>
      <c r="S25" s="2"/>
      <c r="T25" s="2"/>
      <c r="U25" s="2"/>
      <c r="V25" s="2"/>
      <c r="W25" s="2"/>
      <c r="X25" s="16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J25" s="19"/>
    </row>
    <row r="26" spans="1:192" ht="13.15" customHeight="1">
      <c r="B26" s="2"/>
      <c r="C26" s="1"/>
      <c r="D26" s="2"/>
      <c r="E26" s="2"/>
      <c r="F26" s="2"/>
      <c r="G26" s="2"/>
      <c r="H26" s="2"/>
      <c r="I26" s="2"/>
      <c r="J26" s="1"/>
      <c r="K26" s="1" t="s">
        <v>21</v>
      </c>
      <c r="L26" s="1" t="s">
        <v>30</v>
      </c>
      <c r="M26" s="1" t="s">
        <v>34</v>
      </c>
      <c r="N26" s="1"/>
      <c r="O26" s="1"/>
      <c r="P26" s="2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</row>
    <row r="27" spans="1:192" ht="12.75">
      <c r="B27" s="2"/>
      <c r="C27" s="2"/>
      <c r="D27" s="2"/>
      <c r="E27" s="2"/>
      <c r="F27" s="2"/>
      <c r="G27" s="2"/>
      <c r="H27" s="2"/>
      <c r="I27" s="2"/>
      <c r="J27" s="1" t="s">
        <v>21</v>
      </c>
      <c r="K27" s="1" t="s">
        <v>21</v>
      </c>
      <c r="L27" s="1"/>
      <c r="M27" s="1" t="s">
        <v>21</v>
      </c>
      <c r="N27" s="1"/>
      <c r="O27" s="1" t="s">
        <v>21</v>
      </c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</row>
    <row r="28" spans="1:192" ht="12.75">
      <c r="B28" s="2" t="s">
        <v>21</v>
      </c>
      <c r="C28" s="2"/>
      <c r="D28" s="2"/>
      <c r="E28" s="2"/>
      <c r="F28" s="2"/>
      <c r="G28" s="2"/>
      <c r="H28" s="2"/>
      <c r="I28" s="2" t="s">
        <v>21</v>
      </c>
      <c r="J28" s="2"/>
      <c r="K28" s="2"/>
      <c r="L28" s="2"/>
      <c r="M28" s="2"/>
      <c r="N28" s="2"/>
      <c r="O28" s="2" t="s">
        <v>21</v>
      </c>
      <c r="P28" s="2"/>
      <c r="Q28" s="2"/>
      <c r="R28" s="2"/>
      <c r="S28" s="2"/>
      <c r="T28" s="2"/>
      <c r="U28" s="2"/>
      <c r="V28" s="2"/>
      <c r="W28" s="2"/>
      <c r="X28" s="2"/>
    </row>
    <row r="29" spans="1:192" ht="12.75"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 t="s">
        <v>31</v>
      </c>
      <c r="O29" s="2" t="s">
        <v>32</v>
      </c>
      <c r="P29" s="2"/>
      <c r="Q29" s="2"/>
      <c r="R29" s="2"/>
      <c r="S29" s="2"/>
      <c r="T29" s="2"/>
      <c r="U29" s="2"/>
      <c r="V29" s="2"/>
      <c r="W29" s="2"/>
      <c r="X29" s="2"/>
    </row>
    <row r="30" spans="1:192" ht="12.75"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</row>
    <row r="31" spans="1:192" ht="12.75"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192" ht="12.75"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</row>
    <row r="33" spans="2:24" ht="12.75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2:24" ht="12.75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2:24" ht="12.75"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2:24" ht="12.75"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2:24" ht="12.75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ht="12.75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</row>
    <row r="39" spans="2:24" ht="12.75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</row>
    <row r="40" spans="2:24" ht="12.75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</row>
    <row r="41" spans="2:24" ht="12.75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</row>
    <row r="42" spans="2:24" ht="12.75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</row>
    <row r="43" spans="2:24" ht="12.75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</row>
    <row r="44" spans="2:24" ht="12.75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</row>
    <row r="45" spans="2:24" ht="12.75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</row>
    <row r="46" spans="2:24" ht="12.75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</row>
    <row r="47" spans="2:24" ht="12.75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</row>
    <row r="48" spans="2:24" ht="12.7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</row>
    <row r="49" spans="2:24" ht="12.7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</row>
    <row r="50" spans="2:24" ht="12.7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</row>
    <row r="51" spans="2:24" ht="12.75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</row>
    <row r="52" spans="2:24" ht="12.7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</row>
    <row r="53" spans="2:24" ht="12.75"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</row>
    <row r="54" spans="2:24" ht="12.75"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</row>
    <row r="55" spans="2:24" ht="12.75"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</row>
    <row r="56" spans="2:24" ht="12.75"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</row>
    <row r="57" spans="2:24" ht="12.75"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</row>
    <row r="58" spans="2:24" ht="12.75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</row>
    <row r="59" spans="2:24" ht="12.75"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</row>
    <row r="60" spans="2:24" ht="12.75"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</row>
    <row r="61" spans="2:24" ht="12.75"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</row>
    <row r="62" spans="2:24" ht="12.75"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</row>
    <row r="63" spans="2:24" ht="12.75"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</row>
    <row r="64" spans="2:24" ht="12.75"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</row>
    <row r="65" spans="2:24" ht="12.75"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</row>
    <row r="66" spans="2:24" ht="12.75"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</row>
    <row r="67" spans="2:24" ht="12.75"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</row>
    <row r="68" spans="2:24" ht="12.75"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</row>
    <row r="69" spans="2:24" ht="12.75"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</row>
    <row r="70" spans="2:24" ht="12.75"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</row>
    <row r="71" spans="2:24" ht="12.75"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</row>
    <row r="72" spans="2:24" ht="12.75"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</row>
    <row r="73" spans="2:24" ht="12.75"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</row>
    <row r="74" spans="2:24" ht="12.75"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</row>
    <row r="75" spans="2:24" ht="12.75"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</row>
    <row r="76" spans="2:24" ht="12.75"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</row>
    <row r="77" spans="2:24" ht="12.75"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</row>
    <row r="78" spans="2:24" ht="12.75"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</row>
    <row r="79" spans="2:24" ht="12.75"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</row>
    <row r="80" spans="2:24" ht="12.75"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</row>
    <row r="81" spans="2:24" ht="12.75"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</row>
    <row r="82" spans="2:24" ht="12.75"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</row>
    <row r="83" spans="2:24" ht="12.75"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</row>
    <row r="84" spans="2:24" ht="12.75"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</row>
    <row r="85" spans="2:24" ht="12.75"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</row>
    <row r="86" spans="2:24" ht="12.75"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</row>
    <row r="87" spans="2:24" ht="12.75"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</row>
    <row r="88" spans="2:24" ht="12.75"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</row>
    <row r="89" spans="2:24" ht="12.75"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</row>
    <row r="90" spans="2:24" ht="12.75"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</row>
    <row r="91" spans="2:24" ht="12.75"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</row>
    <row r="92" spans="2:24" ht="12.75"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</row>
    <row r="93" spans="2:24" ht="12.75"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</row>
    <row r="94" spans="2:24" ht="12.75"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</row>
    <row r="95" spans="2:24" ht="12.75"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</row>
    <row r="96" spans="2:24" ht="12.75"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</row>
    <row r="97" spans="2:24" ht="12.75"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</row>
    <row r="98" spans="2:24" ht="12.75"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</row>
    <row r="99" spans="2:24" ht="12.75"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</row>
    <row r="100" spans="2:24" ht="12.75"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</row>
    <row r="101" spans="2:24" ht="12.75"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</row>
    <row r="102" spans="2:24" ht="12.75"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</row>
    <row r="103" spans="2:24" ht="12.75"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</row>
    <row r="104" spans="2:24" ht="12.75"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</row>
    <row r="105" spans="2:24" ht="12.75"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</row>
    <row r="106" spans="2:24" ht="12.75"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</row>
    <row r="107" spans="2:24" ht="12.75"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</row>
    <row r="108" spans="2:24" ht="12.75"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</row>
    <row r="109" spans="2:24" ht="12.75"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</row>
    <row r="110" spans="2:24" ht="12.75"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</row>
    <row r="111" spans="2:24" ht="12.75">
      <c r="B111" s="2"/>
      <c r="C111" s="2" t="s">
        <v>36</v>
      </c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</row>
    <row r="112" spans="2:24" ht="12.75">
      <c r="B112" s="2"/>
      <c r="C112" s="2" t="s">
        <v>36</v>
      </c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</row>
    <row r="113" spans="2:24" ht="12.75">
      <c r="B113" s="2"/>
      <c r="C113" s="2" t="s">
        <v>36</v>
      </c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</row>
    <row r="114" spans="2:24" ht="12.75">
      <c r="B114" s="2"/>
      <c r="C114" s="2" t="s">
        <v>36</v>
      </c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</row>
    <row r="115" spans="2:24" ht="12.75">
      <c r="B115" s="2"/>
      <c r="C115" s="2" t="s">
        <v>36</v>
      </c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</row>
    <row r="116" spans="2:24" ht="12.75">
      <c r="B116" s="2"/>
      <c r="C116" s="2" t="s">
        <v>36</v>
      </c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</row>
    <row r="117" spans="2:24" ht="12.75">
      <c r="B117" s="2"/>
      <c r="C117" s="2" t="s">
        <v>36</v>
      </c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</row>
    <row r="118" spans="2:24" ht="12.75">
      <c r="B118" s="2"/>
      <c r="C118" s="2" t="s">
        <v>36</v>
      </c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</row>
    <row r="119" spans="2:24" ht="12.75">
      <c r="B119" s="2"/>
      <c r="C119" s="2" t="s">
        <v>36</v>
      </c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</row>
    <row r="120" spans="2:24" ht="12.75">
      <c r="B120" s="2"/>
      <c r="C120" s="2" t="s">
        <v>36</v>
      </c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</row>
    <row r="121" spans="2:24" ht="12.75">
      <c r="B121" s="2"/>
      <c r="C121" s="2" t="s">
        <v>36</v>
      </c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</row>
    <row r="122" spans="2:24" ht="12.75">
      <c r="B122" s="2"/>
      <c r="C122" s="2" t="s">
        <v>36</v>
      </c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</row>
    <row r="123" spans="2:24" ht="12.75">
      <c r="B123" s="2"/>
      <c r="C123" s="2" t="s">
        <v>36</v>
      </c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</row>
    <row r="124" spans="2:24" ht="12.75">
      <c r="B124" s="2"/>
      <c r="C124" s="2" t="s">
        <v>36</v>
      </c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</row>
    <row r="125" spans="2:24" ht="12.75">
      <c r="B125" s="2"/>
      <c r="C125" s="2" t="s">
        <v>36</v>
      </c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</row>
    <row r="126" spans="2:24" ht="12.75">
      <c r="B126" s="2"/>
      <c r="C126" s="2" t="s">
        <v>36</v>
      </c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</row>
    <row r="127" spans="2:24" ht="12.75">
      <c r="B127" s="2"/>
      <c r="C127" s="2" t="s">
        <v>36</v>
      </c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</row>
    <row r="128" spans="2:24" ht="12.75">
      <c r="B128" s="2"/>
      <c r="C128" s="2" t="s">
        <v>36</v>
      </c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</row>
    <row r="129" spans="2:24" ht="12.75">
      <c r="B129" s="2"/>
      <c r="C129" s="2" t="s">
        <v>36</v>
      </c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</row>
    <row r="130" spans="2:24" ht="12.75">
      <c r="B130" s="2"/>
      <c r="C130" s="2" t="s">
        <v>36</v>
      </c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</row>
    <row r="131" spans="2:24" ht="12.75">
      <c r="B131" s="2"/>
      <c r="C131" s="2" t="s">
        <v>36</v>
      </c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</row>
    <row r="132" spans="2:24" ht="12.75">
      <c r="B132" s="2"/>
      <c r="C132" s="2" t="s">
        <v>36</v>
      </c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</row>
    <row r="133" spans="2:24" ht="12.75">
      <c r="B133" s="2"/>
      <c r="C133" s="2" t="s">
        <v>36</v>
      </c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</row>
    <row r="134" spans="2:24" ht="12.75">
      <c r="B134" s="2"/>
      <c r="C134" s="2" t="s">
        <v>36</v>
      </c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</row>
    <row r="135" spans="2:24" ht="12.75">
      <c r="B135" s="2"/>
      <c r="C135" s="2" t="s">
        <v>36</v>
      </c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</row>
    <row r="136" spans="2:24" ht="12.75">
      <c r="B136" s="2"/>
      <c r="C136" s="2" t="s">
        <v>36</v>
      </c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</row>
    <row r="137" spans="2:24" ht="12.75">
      <c r="B137" s="2"/>
      <c r="C137" s="2" t="s">
        <v>36</v>
      </c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</row>
    <row r="138" spans="2:24" ht="12.75">
      <c r="B138" s="2"/>
      <c r="C138" s="2" t="s">
        <v>36</v>
      </c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</row>
    <row r="139" spans="2:24" ht="12.75">
      <c r="B139" s="2"/>
      <c r="C139" s="2" t="s">
        <v>36</v>
      </c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</row>
    <row r="140" spans="2:24" ht="12.75">
      <c r="B140" s="2"/>
      <c r="C140" s="2" t="s">
        <v>36</v>
      </c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</row>
    <row r="141" spans="2:24" ht="12.75">
      <c r="B141" s="2"/>
      <c r="C141" s="2" t="s">
        <v>36</v>
      </c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</row>
    <row r="142" spans="2:24" ht="12.75">
      <c r="B142" s="2"/>
      <c r="C142" s="2" t="s">
        <v>36</v>
      </c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</row>
    <row r="143" spans="2:24" ht="12.75">
      <c r="B143" s="2"/>
      <c r="C143" s="2" t="s">
        <v>36</v>
      </c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</row>
    <row r="144" spans="2:24" ht="12.75">
      <c r="B144" s="2"/>
      <c r="C144" s="2" t="s">
        <v>36</v>
      </c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</row>
    <row r="145" spans="2:24" ht="12.75">
      <c r="B145" s="2"/>
      <c r="C145" s="2" t="s">
        <v>36</v>
      </c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</row>
    <row r="146" spans="2:24" ht="12.75">
      <c r="B146" s="2"/>
      <c r="C146" s="2" t="s">
        <v>36</v>
      </c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</row>
    <row r="147" spans="2:24" ht="12.75">
      <c r="B147" s="2"/>
      <c r="C147" s="2" t="s">
        <v>36</v>
      </c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</row>
    <row r="148" spans="2:24" ht="12.75">
      <c r="B148" s="2"/>
      <c r="C148" s="2" t="s">
        <v>36</v>
      </c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</row>
    <row r="149" spans="2:24" ht="12.75">
      <c r="B149" s="2"/>
      <c r="C149" s="2" t="s">
        <v>36</v>
      </c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</row>
    <row r="150" spans="2:24" ht="12.75">
      <c r="B150" s="2"/>
      <c r="C150" s="2" t="s">
        <v>36</v>
      </c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</row>
    <row r="151" spans="2:24" ht="12.75">
      <c r="B151" s="2"/>
      <c r="C151" s="2" t="s">
        <v>36</v>
      </c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</row>
    <row r="152" spans="2:24" ht="12.75">
      <c r="B152" s="2"/>
      <c r="C152" s="2" t="s">
        <v>36</v>
      </c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</row>
    <row r="153" spans="2:24" ht="12.75">
      <c r="B153" s="2"/>
      <c r="C153" s="2" t="s">
        <v>36</v>
      </c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</row>
    <row r="154" spans="2:24" ht="12.75">
      <c r="B154" s="2"/>
      <c r="C154" s="2" t="s">
        <v>36</v>
      </c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</row>
    <row r="155" spans="2:24" ht="12.75">
      <c r="B155" s="2"/>
      <c r="C155" s="2" t="s">
        <v>36</v>
      </c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</row>
    <row r="156" spans="2:24" ht="12.75">
      <c r="B156" s="2"/>
      <c r="C156" s="2" t="s">
        <v>36</v>
      </c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</row>
    <row r="157" spans="2:24" ht="12.75">
      <c r="B157" s="2"/>
      <c r="C157" s="2" t="s">
        <v>36</v>
      </c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</row>
    <row r="158" spans="2:24" ht="12.75">
      <c r="B158" s="2"/>
      <c r="C158" s="2" t="s">
        <v>36</v>
      </c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</row>
    <row r="159" spans="2:24" ht="12.75">
      <c r="B159" s="2"/>
      <c r="C159" s="2" t="s">
        <v>36</v>
      </c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</row>
    <row r="160" spans="2:24" ht="12.75">
      <c r="B160" s="2"/>
      <c r="C160" s="2" t="s">
        <v>36</v>
      </c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</row>
    <row r="161" spans="2:24" ht="12.75">
      <c r="B161" s="2"/>
      <c r="C161" s="2" t="s">
        <v>36</v>
      </c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</row>
    <row r="162" spans="2:24" ht="12.75">
      <c r="B162" s="2"/>
      <c r="C162" s="2" t="s">
        <v>36</v>
      </c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</row>
    <row r="163" spans="2:24" ht="12.75">
      <c r="B163" s="2"/>
      <c r="C163" s="2" t="s">
        <v>36</v>
      </c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</row>
    <row r="164" spans="2:24" ht="12.75">
      <c r="B164" s="2"/>
      <c r="C164" s="2" t="s">
        <v>36</v>
      </c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</row>
    <row r="165" spans="2:24" ht="12.75">
      <c r="B165" s="2"/>
      <c r="C165" s="2" t="s">
        <v>36</v>
      </c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</row>
    <row r="166" spans="2:24" ht="12.75">
      <c r="B166" s="2"/>
      <c r="C166" s="2" t="s">
        <v>36</v>
      </c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</row>
    <row r="167" spans="2:24" ht="12.75">
      <c r="B167" s="2"/>
      <c r="C167" s="2" t="s">
        <v>36</v>
      </c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</row>
    <row r="168" spans="2:24" ht="12.75">
      <c r="B168" s="2"/>
      <c r="C168" s="2" t="s">
        <v>36</v>
      </c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</row>
    <row r="169" spans="2:24" ht="12.75">
      <c r="B169" s="2"/>
      <c r="C169" s="2" t="s">
        <v>36</v>
      </c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</row>
    <row r="170" spans="2:24" ht="12.75">
      <c r="B170" s="2"/>
      <c r="C170" s="2" t="s">
        <v>36</v>
      </c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</row>
    <row r="171" spans="2:24" ht="12.75">
      <c r="B171" s="2"/>
      <c r="C171" s="2" t="s">
        <v>36</v>
      </c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</row>
    <row r="172" spans="2:24" ht="12.75">
      <c r="B172" s="2"/>
      <c r="C172" s="2" t="s">
        <v>36</v>
      </c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</row>
    <row r="173" spans="2:24" ht="12.75">
      <c r="B173" s="2"/>
      <c r="C173" s="2" t="s">
        <v>36</v>
      </c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</row>
    <row r="174" spans="2:24" ht="12.75">
      <c r="B174" s="2"/>
      <c r="C174" s="2" t="s">
        <v>36</v>
      </c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</row>
    <row r="175" spans="2:24" ht="12.75">
      <c r="B175" s="2"/>
      <c r="C175" s="2" t="s">
        <v>36</v>
      </c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</row>
    <row r="176" spans="2:24" ht="12.75">
      <c r="B176" s="2"/>
      <c r="C176" s="2" t="s">
        <v>36</v>
      </c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</row>
    <row r="177" spans="2:24" ht="12.75">
      <c r="B177" s="2"/>
      <c r="C177" s="2" t="s">
        <v>36</v>
      </c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</row>
    <row r="178" spans="2:24" ht="12.75">
      <c r="B178" s="2"/>
      <c r="C178" s="2" t="s">
        <v>36</v>
      </c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</row>
    <row r="179" spans="2:24" ht="12.75">
      <c r="B179" s="2"/>
      <c r="C179" s="2" t="s">
        <v>36</v>
      </c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</row>
    <row r="180" spans="2:24" ht="12.75">
      <c r="B180" s="2"/>
      <c r="C180" s="2" t="s">
        <v>36</v>
      </c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</row>
    <row r="181" spans="2:24" ht="12.75">
      <c r="B181" s="2"/>
      <c r="C181" s="2" t="s">
        <v>36</v>
      </c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</row>
    <row r="182" spans="2:24" ht="12.75">
      <c r="B182" s="2"/>
      <c r="C182" s="2" t="s">
        <v>36</v>
      </c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</row>
    <row r="183" spans="2:24" ht="12.75">
      <c r="B183" s="2"/>
      <c r="C183" s="2" t="s">
        <v>36</v>
      </c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</row>
    <row r="184" spans="2:24" ht="12.75">
      <c r="B184" s="2"/>
      <c r="C184" s="2" t="s">
        <v>36</v>
      </c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</row>
    <row r="185" spans="2:24" ht="12.75">
      <c r="B185" s="2"/>
      <c r="C185" s="2" t="s">
        <v>36</v>
      </c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</row>
    <row r="186" spans="2:24" ht="12.75">
      <c r="B186" s="2"/>
      <c r="C186" s="2" t="s">
        <v>36</v>
      </c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</row>
    <row r="187" spans="2:24" ht="12.75">
      <c r="B187" s="2"/>
      <c r="C187" s="2" t="s">
        <v>36</v>
      </c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</row>
    <row r="188" spans="2:24" ht="12.75">
      <c r="B188" s="2"/>
      <c r="C188" s="2" t="s">
        <v>36</v>
      </c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</row>
    <row r="189" spans="2:24" ht="12.75">
      <c r="B189" s="2"/>
      <c r="C189" s="2" t="s">
        <v>36</v>
      </c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</row>
    <row r="190" spans="2:24" ht="12.75">
      <c r="B190" s="2"/>
      <c r="C190" s="2" t="s">
        <v>36</v>
      </c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</row>
    <row r="191" spans="2:24" ht="12.75">
      <c r="B191" s="2"/>
      <c r="C191" s="2" t="s">
        <v>36</v>
      </c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</row>
    <row r="192" spans="2:24" ht="12.75">
      <c r="B192" s="2"/>
      <c r="C192" s="2" t="s">
        <v>36</v>
      </c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</row>
    <row r="193" spans="2:24" ht="12.75">
      <c r="B193" s="2"/>
      <c r="C193" s="2" t="s">
        <v>36</v>
      </c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</row>
    <row r="194" spans="2:24" ht="12.75">
      <c r="B194" s="2"/>
      <c r="C194" s="2" t="s">
        <v>36</v>
      </c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</row>
    <row r="195" spans="2:24" ht="12.75">
      <c r="B195" s="2"/>
      <c r="C195" s="2" t="s">
        <v>36</v>
      </c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</row>
    <row r="196" spans="2:24" ht="12.75">
      <c r="B196" s="2"/>
      <c r="C196" s="2" t="s">
        <v>36</v>
      </c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</row>
    <row r="197" spans="2:24" ht="12.75">
      <c r="B197" s="2"/>
      <c r="C197" s="2" t="s">
        <v>36</v>
      </c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</row>
    <row r="198" spans="2:24" ht="12.75">
      <c r="B198" s="2"/>
      <c r="C198" s="2" t="s">
        <v>36</v>
      </c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</row>
    <row r="199" spans="2:24" ht="12.75">
      <c r="B199" s="2"/>
      <c r="C199" s="2" t="s">
        <v>36</v>
      </c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</row>
    <row r="200" spans="2:24" ht="12.75">
      <c r="B200" s="2"/>
      <c r="C200" s="2" t="s">
        <v>36</v>
      </c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</row>
    <row r="201" spans="2:24" ht="12.75">
      <c r="B201" s="2"/>
      <c r="C201" s="2" t="s">
        <v>36</v>
      </c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</row>
    <row r="202" spans="2:24" ht="12.75">
      <c r="B202" s="2"/>
      <c r="C202" s="2" t="s">
        <v>36</v>
      </c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</row>
    <row r="203" spans="2:24" ht="12.75">
      <c r="B203" s="2"/>
      <c r="C203" s="2" t="s">
        <v>36</v>
      </c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</row>
    <row r="204" spans="2:24" ht="12.75">
      <c r="B204" s="2"/>
      <c r="C204" s="2" t="s">
        <v>36</v>
      </c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</row>
    <row r="205" spans="2:24" ht="12.75">
      <c r="B205" s="2"/>
      <c r="C205" s="2" t="s">
        <v>36</v>
      </c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</row>
    <row r="206" spans="2:24" ht="12.75">
      <c r="B206" s="2"/>
      <c r="C206" s="2" t="s">
        <v>36</v>
      </c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</row>
    <row r="207" spans="2:24" ht="12.75">
      <c r="B207" s="2"/>
      <c r="C207" s="2" t="s">
        <v>36</v>
      </c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</row>
    <row r="208" spans="2:24" ht="12.75">
      <c r="B208" s="2"/>
      <c r="C208" s="2" t="s">
        <v>36</v>
      </c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</row>
    <row r="209" spans="2:24" ht="12.75">
      <c r="B209" s="2"/>
      <c r="C209" s="2" t="s">
        <v>36</v>
      </c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</row>
    <row r="210" spans="2:24" ht="12.75">
      <c r="B210" s="2"/>
      <c r="C210" s="2" t="s">
        <v>36</v>
      </c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</row>
    <row r="211" spans="2:24" ht="12.75">
      <c r="B211" s="2"/>
      <c r="C211" s="2" t="s">
        <v>36</v>
      </c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</row>
    <row r="212" spans="2:24" ht="12.75">
      <c r="B212" s="2"/>
      <c r="C212" s="2" t="s">
        <v>36</v>
      </c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</row>
    <row r="213" spans="2:24" ht="12.75">
      <c r="B213" s="2"/>
      <c r="C213" s="2" t="s">
        <v>36</v>
      </c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</row>
    <row r="214" spans="2:24" ht="12.75">
      <c r="B214" s="2"/>
      <c r="C214" s="2" t="s">
        <v>36</v>
      </c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</row>
    <row r="215" spans="2:24" ht="12.75">
      <c r="B215" s="2"/>
      <c r="C215" s="2" t="s">
        <v>36</v>
      </c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</row>
    <row r="216" spans="2:24" ht="12.75">
      <c r="B216" s="2"/>
      <c r="C216" s="2" t="s">
        <v>36</v>
      </c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</row>
    <row r="217" spans="2:24" ht="12.75">
      <c r="B217" s="2"/>
      <c r="C217" s="2" t="s">
        <v>36</v>
      </c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</row>
    <row r="218" spans="2:24" ht="12.75">
      <c r="B218" s="2"/>
      <c r="C218" s="2" t="s">
        <v>36</v>
      </c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</row>
    <row r="219" spans="2:24" ht="12.75">
      <c r="B219" s="2"/>
      <c r="C219" s="2" t="s">
        <v>36</v>
      </c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</row>
    <row r="220" spans="2:24" ht="12.75">
      <c r="B220" s="2"/>
      <c r="C220" s="2" t="s">
        <v>36</v>
      </c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</row>
    <row r="221" spans="2:24" ht="12.75">
      <c r="B221" s="2"/>
      <c r="C221" s="2" t="s">
        <v>36</v>
      </c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</row>
    <row r="222" spans="2:24" ht="12.75">
      <c r="B222" s="2"/>
      <c r="C222" s="2" t="s">
        <v>36</v>
      </c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</row>
    <row r="223" spans="2:24" ht="12.75">
      <c r="B223" s="2"/>
      <c r="C223" s="2" t="s">
        <v>36</v>
      </c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</row>
    <row r="224" spans="2:24" ht="12.75">
      <c r="B224" s="2"/>
      <c r="C224" s="2" t="s">
        <v>36</v>
      </c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</row>
    <row r="225" spans="2:24" ht="12.75">
      <c r="B225" s="2"/>
      <c r="C225" s="2" t="s">
        <v>36</v>
      </c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</row>
    <row r="226" spans="2:24" ht="12.75">
      <c r="B226" s="2"/>
      <c r="C226" s="2" t="s">
        <v>36</v>
      </c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</row>
    <row r="227" spans="2:24" ht="12.75">
      <c r="B227" s="2"/>
      <c r="C227" s="2" t="s">
        <v>36</v>
      </c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</row>
    <row r="228" spans="2:24" ht="12.75">
      <c r="B228" s="2"/>
      <c r="C228" s="2" t="s">
        <v>36</v>
      </c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</row>
    <row r="229" spans="2:24" ht="12.75">
      <c r="B229" s="2"/>
      <c r="C229" s="2" t="s">
        <v>36</v>
      </c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</row>
    <row r="230" spans="2:24" ht="12.75">
      <c r="B230" s="2"/>
      <c r="C230" s="2" t="s">
        <v>36</v>
      </c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</row>
    <row r="231" spans="2:24" ht="12.75">
      <c r="B231" s="2"/>
      <c r="C231" s="2" t="s">
        <v>36</v>
      </c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</row>
    <row r="232" spans="2:24" ht="12.75">
      <c r="B232" s="2"/>
      <c r="C232" s="2" t="s">
        <v>36</v>
      </c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</row>
    <row r="233" spans="2:24" ht="12.75">
      <c r="B233" s="2"/>
      <c r="C233" s="2" t="s">
        <v>36</v>
      </c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</row>
    <row r="234" spans="2:24" ht="12.75">
      <c r="B234" s="2"/>
      <c r="C234" s="2" t="s">
        <v>36</v>
      </c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</row>
    <row r="235" spans="2:24">
      <c r="C235" s="7" t="s">
        <v>36</v>
      </c>
    </row>
    <row r="236" spans="2:24">
      <c r="C236" s="7" t="s">
        <v>36</v>
      </c>
    </row>
  </sheetData>
  <mergeCells count="26">
    <mergeCell ref="A1:DJ1"/>
    <mergeCell ref="A2:DJ2"/>
    <mergeCell ref="A4:A5"/>
    <mergeCell ref="B4:B5"/>
    <mergeCell ref="C4:C5"/>
    <mergeCell ref="D4:I4"/>
    <mergeCell ref="J4:J5"/>
    <mergeCell ref="K4:K5"/>
    <mergeCell ref="L4:L5"/>
    <mergeCell ref="M4:M5"/>
    <mergeCell ref="DI4:DI5"/>
    <mergeCell ref="DJ4:DJ5"/>
    <mergeCell ref="D5:E5"/>
    <mergeCell ref="F5:G5"/>
    <mergeCell ref="H5:I5"/>
    <mergeCell ref="N4:O4"/>
    <mergeCell ref="D24:E24"/>
    <mergeCell ref="F24:G24"/>
    <mergeCell ref="H24:I24"/>
    <mergeCell ref="DG4:DG5"/>
    <mergeCell ref="DH4:DH5"/>
    <mergeCell ref="P4:P5"/>
    <mergeCell ref="Q4:R4"/>
    <mergeCell ref="S4:U4"/>
    <mergeCell ref="V4:V5"/>
    <mergeCell ref="W4:X4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A26" sqref="A26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УСХ6</dc:creator>
  <cp:lastModifiedBy>УСХ6</cp:lastModifiedBy>
  <cp:lastPrinted>2024-11-13T03:57:58Z</cp:lastPrinted>
  <dcterms:created xsi:type="dcterms:W3CDTF">2020-08-31T08:55:27Z</dcterms:created>
  <dcterms:modified xsi:type="dcterms:W3CDTF">2024-11-13T03:58:00Z</dcterms:modified>
</cp:coreProperties>
</file>