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<sst xmlns="http://schemas.openxmlformats.org/spreadsheetml/2006/main" count="227" uniqueCount="75">
  <si>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</si>
  <si>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</si>
  <si>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</si>
  <si>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</si>
  <si>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</si>
  <si>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</si>
  <si>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</si>
  <si>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</si>
  <si>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</si>
  <si>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</si>
  <si>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</si>
  <si>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</si>
  <si>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</si>
  <si>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</si>
  <si>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</si>
  <si>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</si>
  <si>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</si>
  <si>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</si>
  <si>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</si>
  <si>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</si>
  <si>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</si>
  <si>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</si>
  <si>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</si>
  <si>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</si>
  <si>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</si>
  <si>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</si>
  <si>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</si>
  <si>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</si>
  <si>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</si>
  <si>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</si>
  <si>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</si>
  <si>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</si>
  <si>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</si>
  <si>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</si>
  <si>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</si>
  <si>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</si>
  <si>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</si>
  <si>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</si>
  <si>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</si>
  <si>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</si>
  <si>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</si>
  <si>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</si>
  <si>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</si>
  <si>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</si>
  <si>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</si>
  <si>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</si>
  <si>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</si>
  <si>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</si>
  <si>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</si>
  <si>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</si>
  <si>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</si>
  <si>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</si>
  <si>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</si>
  <si>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</si>
  <si>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</si>
  <si>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</si>
  <si>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</si>
  <si>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</si>
  <si>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</si>
  <si>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</si>
  <si>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</si>
  <si>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</si>
  <si>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</si>
  <si>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</si>
  <si>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3,67</t>
  </si>
  <si>
    <t>39</t>
  </si>
  <si>
    <t>4</t>
  </si>
  <si>
    <t>61</t>
  </si>
  <si>
    <t>8</t>
  </si>
  <si>
    <t>184</t>
  </si>
  <si>
    <t>58</t>
  </si>
  <si>
    <t>148</t>
  </si>
  <si>
    <t>82</t>
  </si>
  <si>
    <t>7</t>
  </si>
  <si>
    <t xml:space="preserve">СВОДКА ПО НАДОЮ МОЛОКА ЗА  21.11.2024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</si>
</sst>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8" sqref="J2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63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119" t="s">
        <v>50</v>
      </c>
      <c r="O5" s="119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2"/>
      <c r="W5" s="120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83063</v>
      </c>
      <c r="D6" s="30">
        <v>223</v>
      </c>
      <c r="E6" s="30">
        <v>246</v>
      </c>
      <c r="F6" s="30">
        <v>199</v>
      </c>
      <c r="G6" s="30">
        <v>237</v>
      </c>
      <c r="H6" s="30">
        <v>231</v>
      </c>
      <c r="I6" s="30">
        <v>268</v>
      </c>
      <c r="J6" s="63">
        <v>88004</v>
      </c>
      <c r="K6" s="80">
        <v>95</v>
      </c>
      <c r="L6" s="31">
        <v>4.0999999999999996</v>
      </c>
      <c r="M6" s="81" t="s">
        <v>64</v>
      </c>
      <c r="N6" s="32">
        <f>D6/B6*100</f>
        <v>22.989690721649485</v>
      </c>
      <c r="O6" s="64">
        <v>25.4</v>
      </c>
      <c r="P6" s="30">
        <f>H6</f>
        <v>231</v>
      </c>
      <c r="Q6" s="82">
        <v>155</v>
      </c>
      <c r="R6" s="83" t="s">
        <v>72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85567</v>
      </c>
      <c r="D8" s="91">
        <f t="shared" si="0"/>
        <v>223</v>
      </c>
      <c r="E8" s="33">
        <f t="shared" si="0"/>
        <v>257</v>
      </c>
      <c r="F8" s="33">
        <f>F6+F7</f>
        <v>199</v>
      </c>
      <c r="G8" s="33">
        <f t="shared" si="0"/>
        <v>246</v>
      </c>
      <c r="H8" s="33">
        <f t="shared" si="0"/>
        <v>231</v>
      </c>
      <c r="I8" s="33">
        <f t="shared" si="0"/>
        <v>278</v>
      </c>
      <c r="J8" s="89">
        <f t="shared" si="0"/>
        <v>90205</v>
      </c>
      <c r="K8" s="92">
        <f>F8/D8*100</f>
        <v>89.237668161434982</v>
      </c>
      <c r="L8" s="31">
        <f>L6</f>
        <v>4.0999999999999996</v>
      </c>
      <c r="M8" s="93">
        <f>(M6+M7)/1</f>
        <v>3.67</v>
      </c>
      <c r="N8" s="94">
        <f>D8/B8*100</f>
        <v>22.989690721649485</v>
      </c>
      <c r="O8" s="94">
        <v>21.1</v>
      </c>
      <c r="P8" s="33">
        <f t="shared" ref="P8:U8" si="1">P6+P7</f>
        <v>231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11600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13838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12382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4</v>
      </c>
      <c r="R9" s="71" t="s">
        <v>66</v>
      </c>
      <c r="S9" s="71" t="s">
        <v>27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4300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4772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4534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10014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9656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7</v>
      </c>
      <c r="R11" s="24"/>
      <c r="S11" s="24" t="s">
        <v>68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7500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4306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4036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5200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4735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66</v>
      </c>
      <c r="S14" s="71" t="s">
        <v>73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624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1713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1324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1455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1152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1287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1015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43209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39458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81</v>
      </c>
      <c r="Q22" s="30">
        <f t="shared" ref="Q22:U22" si="8">Q21+Q20+Q19+Q18+Q17+Q16+Q15+Q14+Q13+Q12+Q11+Q10+Q9</f>
        <v>27</v>
      </c>
      <c r="R22" s="30">
        <f t="shared" si="8"/>
        <v>8</v>
      </c>
      <c r="S22" s="30">
        <f t="shared" si="8"/>
        <v>18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128776</v>
      </c>
      <c r="D23" s="33">
        <f t="shared" ref="D23:I23" si="9">D22+D8</f>
        <v>306</v>
      </c>
      <c r="E23" s="33">
        <f t="shared" si="9"/>
        <v>346</v>
      </c>
      <c r="F23" s="53">
        <f t="shared" si="9"/>
        <v>276</v>
      </c>
      <c r="G23" s="53">
        <f t="shared" si="9"/>
        <v>319</v>
      </c>
      <c r="H23" s="33">
        <f t="shared" si="9"/>
        <v>312</v>
      </c>
      <c r="I23" s="33">
        <f t="shared" si="9"/>
        <v>358</v>
      </c>
      <c r="J23" s="75">
        <f>J8+J22</f>
        <v>129663</v>
      </c>
      <c r="K23" s="76">
        <f t="shared" si="4"/>
        <v>90.196078431372555</v>
      </c>
      <c r="L23" s="31">
        <f>H23*3.4/F23</f>
        <v>3.8434782608695652</v>
      </c>
      <c r="M23" s="54">
        <f>(M8+M22)/2</f>
        <v>3.4011111111111116</v>
      </c>
      <c r="N23" s="55">
        <f>D23/B23*100</f>
        <v>15.438950554994953</v>
      </c>
      <c r="O23" s="55">
        <v>13.7</v>
      </c>
      <c r="P23" s="56">
        <f>P22+P8</f>
        <v>312</v>
      </c>
      <c r="Q23" s="33">
        <f>Q22+Q8</f>
        <v>182</v>
      </c>
      <c r="R23" s="33">
        <f>R22+R8</f>
        <v>90</v>
      </c>
      <c r="S23" s="33">
        <f>S8+S22</f>
        <v>165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-40</v>
      </c>
      <c r="E24" s="141"/>
      <c r="F24" s="140">
        <f>F23-G23</f>
        <v>-43</v>
      </c>
      <c r="G24" s="141"/>
      <c r="H24" s="142">
        <f>H23-I23</f>
        <v>-46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67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2024-11-22T03:11:00Z</cp:lastPrinted>
  <dcterms:created xsi:type="dcterms:W3CDTF">2020-08-31T08:55:27Z</dcterms:created>
  <dcterms:modified xsi:type="dcterms:W3CDTF">2024-11-22T03:16:45Z</dcterms:modified>
</cp:coreProperties>
</file>