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6" i="1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<sst xmlns="http://schemas.openxmlformats.org/spreadsheetml/2006/main" count="223" uniqueCount="70">
  <si>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</si>
  <si>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</si>
  <si>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</si>
  <si>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</si>
  <si>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</si>
  <si>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</si>
  <si>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</si>
  <si>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</si>
  <si>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</si>
  <si>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</si>
  <si>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</si>
  <si>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</si>
  <si>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</si>
  <si>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</si>
  <si>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</si>
  <si>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</si>
  <si>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</si>
  <si>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</si>
  <si>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</si>
  <si>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</si>
  <si>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</si>
  <si>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</si>
  <si>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</si>
  <si>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</si>
  <si>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</si>
  <si>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</si>
  <si>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</si>
  <si>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</si>
  <si>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</si>
  <si>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</si>
  <si>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</si>
  <si>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</si>
  <si>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</si>
  <si>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</si>
  <si>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</si>
  <si>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</si>
  <si>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</si>
  <si>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</si>
  <si>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</si>
  <si>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</si>
  <si>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</si>
  <si>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</si>
  <si>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</si>
  <si>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</si>
  <si>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</si>
  <si>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</si>
  <si>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</si>
  <si>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</si>
  <si>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</si>
  <si>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</si>
  <si>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</si>
  <si>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</si>
  <si>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</si>
  <si>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</si>
  <si>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</si>
  <si>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</si>
  <si>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</si>
  <si>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</si>
  <si>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</si>
  <si>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</si>
  <si>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</si>
  <si>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</si>
  <si>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</si>
  <si>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</si>
  <si>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4</t>
  </si>
  <si>
    <t>61</t>
  </si>
  <si>
    <t>7</t>
  </si>
  <si>
    <t>3,7</t>
  </si>
  <si>
    <t>18</t>
  </si>
  <si>
    <t xml:space="preserve">СВОДКА ПО НАДОЮ МОЛОКА ЗА  03.12.2024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</si>
</sst>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N23" sqref="N23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95" t="s">
        <v>50</v>
      </c>
      <c r="O5" s="95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85786</v>
      </c>
      <c r="D6" s="30">
        <v>232</v>
      </c>
      <c r="E6" s="30">
        <v>246</v>
      </c>
      <c r="F6" s="30">
        <v>219</v>
      </c>
      <c r="G6" s="30">
        <v>237</v>
      </c>
      <c r="H6" s="30">
        <v>249</v>
      </c>
      <c r="I6" s="30">
        <v>268</v>
      </c>
      <c r="J6" s="63">
        <v>90920</v>
      </c>
      <c r="K6" s="80">
        <v>95</v>
      </c>
      <c r="L6" s="31">
        <v>4.08</v>
      </c>
      <c r="M6" s="81" t="s">
        <v>67</v>
      </c>
      <c r="N6" s="32">
        <f>D6/B6*100</f>
        <v>23.917525773195877</v>
      </c>
      <c r="O6" s="64">
        <v>25.4</v>
      </c>
      <c r="P6" s="30">
        <f>H6</f>
        <v>249</v>
      </c>
      <c r="Q6" s="82">
        <v>32</v>
      </c>
      <c r="R6" s="83" t="s">
        <v>68</v>
      </c>
      <c r="S6" s="65">
        <v>42</v>
      </c>
      <c r="T6" s="66">
        <v>16</v>
      </c>
      <c r="U6" s="84">
        <v>121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10300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88290</v>
      </c>
      <c r="D8" s="90">
        <f t="shared" si="0"/>
        <v>232</v>
      </c>
      <c r="E8" s="33">
        <f t="shared" si="0"/>
        <v>256</v>
      </c>
      <c r="F8" s="33">
        <f>F6+F7</f>
        <v>219</v>
      </c>
      <c r="G8" s="33">
        <f t="shared" si="0"/>
        <v>245</v>
      </c>
      <c r="H8" s="33">
        <f t="shared" si="0"/>
        <v>249</v>
      </c>
      <c r="I8" s="33">
        <f t="shared" si="0"/>
        <v>277</v>
      </c>
      <c r="J8" s="88">
        <f t="shared" si="0"/>
        <v>93121</v>
      </c>
      <c r="K8" s="91">
        <f>F8/D8*100</f>
        <v>94.396551724137936</v>
      </c>
      <c r="L8" s="31">
        <f>L6</f>
        <v>4.08</v>
      </c>
      <c r="M8" s="92">
        <f>(M6+M7)/1</f>
        <v>3.7</v>
      </c>
      <c r="N8" s="93">
        <f>D8/B8*100</f>
        <v>23.917525773195877</v>
      </c>
      <c r="O8" s="93">
        <v>21</v>
      </c>
      <c r="P8" s="33">
        <f t="shared" ref="P8:U8" si="1">P6+P7</f>
        <v>249</v>
      </c>
      <c r="Q8" s="33">
        <f t="shared" si="1"/>
        <v>32</v>
      </c>
      <c r="R8" s="33">
        <f t="shared" si="1"/>
        <v>18</v>
      </c>
      <c r="S8" s="33">
        <f>S6+S7</f>
        <v>42</v>
      </c>
      <c r="T8" s="33">
        <f>T6</f>
        <v>16</v>
      </c>
      <c r="U8" s="33">
        <f t="shared" si="1"/>
        <v>121</v>
      </c>
      <c r="V8" s="34"/>
      <c r="W8" s="33">
        <f>W6+W7</f>
        <v>183</v>
      </c>
      <c r="X8" s="93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8">
        <v>14080</v>
      </c>
      <c r="D9" s="65">
        <v>21</v>
      </c>
      <c r="E9" s="65">
        <v>26</v>
      </c>
      <c r="F9" s="99">
        <v>19</v>
      </c>
      <c r="G9" s="65">
        <v>16</v>
      </c>
      <c r="H9" s="65">
        <v>20</v>
      </c>
      <c r="I9" s="65">
        <v>19</v>
      </c>
      <c r="J9" s="63">
        <v>12682</v>
      </c>
      <c r="K9" s="91">
        <v>95</v>
      </c>
      <c r="L9" s="31">
        <v>3.6</v>
      </c>
      <c r="M9" s="100">
        <v>3.26</v>
      </c>
      <c r="N9" s="93">
        <f>D9/B9*100</f>
        <v>10.5</v>
      </c>
      <c r="O9" s="64">
        <v>6.3</v>
      </c>
      <c r="P9" s="30">
        <f t="shared" ref="P9:P12" si="2">H9</f>
        <v>20</v>
      </c>
      <c r="Q9" s="82"/>
      <c r="R9" s="71"/>
      <c r="S9" s="71"/>
      <c r="T9" s="72"/>
      <c r="U9" s="101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4500</v>
      </c>
      <c r="DH9" s="67"/>
      <c r="DI9" s="68"/>
      <c r="DJ9" s="28"/>
      <c r="DL9" s="102"/>
    </row>
    <row r="10" spans="1:192" ht="21.75" customHeight="1" thickBot="1">
      <c r="A10" s="70" t="s">
        <v>28</v>
      </c>
      <c r="B10" s="98">
        <v>118</v>
      </c>
      <c r="C10" s="98">
        <v>4886</v>
      </c>
      <c r="D10" s="103">
        <v>9</v>
      </c>
      <c r="E10" s="103">
        <v>8</v>
      </c>
      <c r="F10" s="103">
        <v>9</v>
      </c>
      <c r="G10" s="103">
        <v>7</v>
      </c>
      <c r="H10" s="103">
        <v>10</v>
      </c>
      <c r="I10" s="65">
        <v>8</v>
      </c>
      <c r="J10" s="63">
        <v>4644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4">
        <v>7.3</v>
      </c>
      <c r="P10" s="30">
        <f>H10</f>
        <v>10</v>
      </c>
      <c r="Q10" s="105"/>
      <c r="R10" s="106"/>
      <c r="S10" s="24"/>
      <c r="T10" s="107"/>
      <c r="U10" s="108" t="s">
        <v>64</v>
      </c>
      <c r="V10" s="85"/>
      <c r="W10" s="24" t="s">
        <v>59</v>
      </c>
      <c r="X10" s="109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10341</v>
      </c>
      <c r="D11" s="103">
        <v>27</v>
      </c>
      <c r="E11" s="103">
        <v>27</v>
      </c>
      <c r="F11" s="103">
        <v>24</v>
      </c>
      <c r="G11" s="103">
        <v>24</v>
      </c>
      <c r="H11" s="103">
        <v>27</v>
      </c>
      <c r="I11" s="65">
        <v>27</v>
      </c>
      <c r="J11" s="63">
        <v>9990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v>1</v>
      </c>
      <c r="Q11" s="111"/>
      <c r="R11" s="24"/>
      <c r="S11" s="24"/>
      <c r="T11" s="107"/>
      <c r="U11" s="107"/>
      <c r="V11" s="24"/>
      <c r="W11" s="24" t="s">
        <v>58</v>
      </c>
      <c r="X11" s="109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7700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4402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4120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" customHeight="1" thickBot="1">
      <c r="A14" s="70" t="s">
        <v>23</v>
      </c>
      <c r="B14" s="63">
        <v>185</v>
      </c>
      <c r="C14" s="63">
        <v>5320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4843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/>
      <c r="R14" s="71"/>
      <c r="S14" s="71"/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43</v>
      </c>
      <c r="B16" s="62">
        <v>24</v>
      </c>
      <c r="C16" s="62">
        <v>636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636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25</v>
      </c>
      <c r="B17" s="63">
        <v>95</v>
      </c>
      <c r="C17" s="63">
        <v>1744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1355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37</v>
      </c>
      <c r="B18" s="63">
        <v>60</v>
      </c>
      <c r="C18" s="63">
        <v>1479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1175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36</v>
      </c>
      <c r="B19" s="63">
        <v>40</v>
      </c>
      <c r="C19" s="63">
        <v>1311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1039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9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44199</v>
      </c>
      <c r="D22" s="40">
        <f>D9+D10+D11+D12+D13+D14+D15+D16+D17+D18+D19+D20+D21</f>
        <v>82</v>
      </c>
      <c r="E22" s="40">
        <f>E9+E10+E11+E12+E13+E14+E15+E16+E17+E18+E19+E20+E21</f>
        <v>88</v>
      </c>
      <c r="F22" s="40">
        <f>F9+F10+F11+F12+F14+F15+F16+F17+F18+F19</f>
        <v>75</v>
      </c>
      <c r="G22" s="40">
        <f>G21+G20+G19+G18+G17+G16+G15+G14+G13+G12+G11+G10+G9</f>
        <v>71</v>
      </c>
      <c r="H22" s="40">
        <f>H21+H20+H19+H18+H17+H16+H15+H14+H13+H12+H11+H10+H9</f>
        <v>80</v>
      </c>
      <c r="I22" s="40">
        <f>I21+I20+I19+I18+I17+I16+I15+I14+I13+I12+I11+I10+I9</f>
        <v>78</v>
      </c>
      <c r="J22" s="39">
        <f>J21+J20+J19+J18+J17+J16+J15+J14+J13+J12+J11+J10+J9</f>
        <v>40484</v>
      </c>
      <c r="K22" s="37">
        <f t="shared" si="4"/>
        <v>91.463414634146346</v>
      </c>
      <c r="L22" s="31">
        <f>H22*3.4/F22</f>
        <v>3.6266666666666665</v>
      </c>
      <c r="M22" s="41">
        <f>(M9+M10+M11+M12+M14+M15+M16+M17+M18+M19)/9</f>
        <v>3.1277777777777778</v>
      </c>
      <c r="N22" s="32">
        <f t="shared" si="6"/>
        <v>8.1027667984189726</v>
      </c>
      <c r="O22" s="42">
        <v>6.8</v>
      </c>
      <c r="P22" s="30">
        <f>P21+P20+P19+P18+P17+P16+P15+P14+P13+P12+P11+P10+P9</f>
        <v>54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0</v>
      </c>
      <c r="T22" s="30">
        <f t="shared" si="8"/>
        <v>0</v>
      </c>
      <c r="U22" s="30">
        <f t="shared" si="8"/>
        <v>4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132489</v>
      </c>
      <c r="D23" s="33">
        <f t="shared" ref="D23:I23" si="9">D22+D8</f>
        <v>314</v>
      </c>
      <c r="E23" s="33">
        <f t="shared" si="9"/>
        <v>344</v>
      </c>
      <c r="F23" s="53">
        <f t="shared" si="9"/>
        <v>294</v>
      </c>
      <c r="G23" s="53">
        <f t="shared" si="9"/>
        <v>316</v>
      </c>
      <c r="H23" s="33">
        <f t="shared" si="9"/>
        <v>329</v>
      </c>
      <c r="I23" s="33">
        <f t="shared" si="9"/>
        <v>355</v>
      </c>
      <c r="J23" s="75">
        <f>J8+J22</f>
        <v>133605</v>
      </c>
      <c r="K23" s="76">
        <f t="shared" si="4"/>
        <v>93.630573248407643</v>
      </c>
      <c r="L23" s="31">
        <f>H23*3.4/F23</f>
        <v>3.8047619047619046</v>
      </c>
      <c r="M23" s="54">
        <f>(M8+M22)/2</f>
        <v>3.4138888888888888</v>
      </c>
      <c r="N23" s="55">
        <f>D23/B23*100</f>
        <v>15.842583249243189</v>
      </c>
      <c r="O23" s="55">
        <v>13.7</v>
      </c>
      <c r="P23" s="56">
        <f>P22+P8</f>
        <v>303</v>
      </c>
      <c r="Q23" s="33">
        <f>Q22+Q8</f>
        <v>32</v>
      </c>
      <c r="R23" s="33">
        <f>R22+R8</f>
        <v>18</v>
      </c>
      <c r="S23" s="33">
        <f>S8+S22</f>
        <v>42</v>
      </c>
      <c r="T23" s="33">
        <f>T8+T22</f>
        <v>16</v>
      </c>
      <c r="U23" s="33">
        <f>U8+U22</f>
        <v>125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24400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-30</v>
      </c>
      <c r="E24" s="122"/>
      <c r="F24" s="121">
        <f>F23-G23</f>
        <v>-22</v>
      </c>
      <c r="G24" s="122"/>
      <c r="H24" s="123">
        <f>H23-I23</f>
        <v>-26</v>
      </c>
      <c r="I24" s="124"/>
      <c r="J24" s="78"/>
      <c r="K24" s="77"/>
      <c r="L24" s="22"/>
      <c r="M24" s="22"/>
      <c r="N24" s="22"/>
      <c r="O24" s="22"/>
      <c r="P24" s="23"/>
      <c r="Q24" s="24" t="s">
        <v>66</v>
      </c>
      <c r="R24" s="24" t="s">
        <v>54</v>
      </c>
      <c r="S24" s="24" t="s">
        <v>55</v>
      </c>
      <c r="T24" s="24" t="s">
        <v>54</v>
      </c>
      <c r="U24" s="24" t="s">
        <v>65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25300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2024-12-04T03:34:32Z</cp:lastPrinted>
  <dcterms:created xsi:type="dcterms:W3CDTF">2020-08-31T08:55:27Z</dcterms:created>
  <dcterms:modified xsi:type="dcterms:W3CDTF">2024-12-04T03:38:26Z</dcterms:modified>
</cp:coreProperties>
</file>