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<sst xmlns="http://schemas.openxmlformats.org/spreadsheetml/2006/main" count="231" uniqueCount="76">
  <si>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</si>
  <si>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</si>
  <si>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</si>
  <si>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</si>
  <si>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</si>
  <si>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</si>
  <si>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</si>
  <si>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</si>
  <si>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</si>
  <si>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</si>
  <si>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</si>
  <si>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</si>
  <si>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</si>
  <si>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</si>
  <si>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</si>
  <si>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</si>
  <si>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</si>
  <si>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</si>
  <si>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</si>
  <si>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</si>
  <si>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</si>
  <si>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</si>
  <si>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</si>
  <si>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</si>
  <si>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</si>
  <si>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</si>
  <si>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</si>
  <si>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</si>
  <si>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</si>
  <si>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</si>
  <si>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</si>
  <si>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</si>
  <si>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</si>
  <si>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</si>
  <si>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</si>
  <si>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</si>
  <si>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</si>
  <si>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</si>
  <si>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</si>
  <si>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</si>
  <si>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</si>
  <si>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</si>
  <si>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</si>
  <si>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</si>
  <si>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</si>
  <si>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</si>
  <si>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</si>
  <si>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</si>
  <si>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</si>
  <si>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</si>
  <si>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</si>
  <si>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</si>
  <si>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</si>
  <si>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</si>
  <si>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</si>
  <si>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</si>
  <si>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</si>
  <si>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жд</t>
  </si>
  <si>
    <t>2</t>
  </si>
  <si>
    <t>36</t>
  </si>
  <si>
    <t>27</t>
  </si>
  <si>
    <t>88</t>
  </si>
  <si>
    <t>7</t>
  </si>
  <si>
    <t>102</t>
  </si>
  <si>
    <t>24</t>
  </si>
  <si>
    <t>70</t>
  </si>
  <si>
    <t>4</t>
  </si>
  <si>
    <t>9</t>
  </si>
  <si>
    <t xml:space="preserve">СВОДКА ПО НАДОЮ МОЛОКА ЗА  10.12.2024 года </t>
  </si>
  <si>
    <t>3,95</t>
  </si>
  <si>
    <t>Надой н/т коров на 01.12. 2024</t>
  </si>
  <si>
    <t>19</t>
  </si>
  <si>
    <t>23</t>
  </si>
  <si>
    <t>62</t>
  </si>
  <si>
    <t>20</t>
  </si>
  <si>
    <t>28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</si>
</sst>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U16" sqref="U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68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45</v>
      </c>
      <c r="D4" s="128" t="s">
        <v>2</v>
      </c>
      <c r="E4" s="129"/>
      <c r="F4" s="129"/>
      <c r="G4" s="129"/>
      <c r="H4" s="129"/>
      <c r="I4" s="130"/>
      <c r="J4" s="123" t="s">
        <v>49</v>
      </c>
      <c r="K4" s="131" t="s">
        <v>3</v>
      </c>
      <c r="L4" s="123" t="s">
        <v>57</v>
      </c>
      <c r="M4" s="123" t="s">
        <v>4</v>
      </c>
      <c r="N4" s="138" t="s">
        <v>20</v>
      </c>
      <c r="O4" s="139"/>
      <c r="P4" s="123" t="s">
        <v>34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70</v>
      </c>
      <c r="X4" s="149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38</v>
      </c>
    </row>
    <row r="5" spans="1:192" ht="53.25" customHeight="1" thickBot="1">
      <c r="A5" s="124"/>
      <c r="B5" s="126"/>
      <c r="C5" s="127"/>
      <c r="D5" s="136" t="s">
        <v>46</v>
      </c>
      <c r="E5" s="137"/>
      <c r="F5" s="136" t="s">
        <v>47</v>
      </c>
      <c r="G5" s="137"/>
      <c r="H5" s="136" t="s">
        <v>48</v>
      </c>
      <c r="I5" s="137"/>
      <c r="J5" s="124"/>
      <c r="K5" s="132"/>
      <c r="L5" s="124"/>
      <c r="M5" s="124"/>
      <c r="N5" s="95" t="s">
        <v>50</v>
      </c>
      <c r="O5" s="95" t="s">
        <v>40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87502</v>
      </c>
      <c r="D6" s="30">
        <v>240</v>
      </c>
      <c r="E6" s="30">
        <v>246</v>
      </c>
      <c r="F6" s="30">
        <v>228</v>
      </c>
      <c r="G6" s="30">
        <v>226</v>
      </c>
      <c r="H6" s="30">
        <v>257</v>
      </c>
      <c r="I6" s="30">
        <v>266</v>
      </c>
      <c r="J6" s="63">
        <v>92680</v>
      </c>
      <c r="K6" s="80">
        <v>90</v>
      </c>
      <c r="L6" s="31">
        <v>3.7</v>
      </c>
      <c r="M6" s="81" t="s">
        <v>69</v>
      </c>
      <c r="N6" s="32">
        <f>D6/B6*100</f>
        <v>24.742268041237114</v>
      </c>
      <c r="O6" s="64">
        <v>25.4</v>
      </c>
      <c r="P6" s="30">
        <f>H6</f>
        <v>257</v>
      </c>
      <c r="Q6" s="82">
        <v>71</v>
      </c>
      <c r="R6" s="83" t="s">
        <v>59</v>
      </c>
      <c r="S6" s="65">
        <v>101</v>
      </c>
      <c r="T6" s="66">
        <v>22</v>
      </c>
      <c r="U6" s="84">
        <v>127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10800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90006</v>
      </c>
      <c r="D8" s="90">
        <f t="shared" si="0"/>
        <v>240</v>
      </c>
      <c r="E8" s="33">
        <f t="shared" si="0"/>
        <v>256</v>
      </c>
      <c r="F8" s="33">
        <f>F6+F7</f>
        <v>228</v>
      </c>
      <c r="G8" s="33">
        <f t="shared" si="0"/>
        <v>234</v>
      </c>
      <c r="H8" s="33">
        <f t="shared" si="0"/>
        <v>257</v>
      </c>
      <c r="I8" s="33">
        <f t="shared" si="0"/>
        <v>275</v>
      </c>
      <c r="J8" s="88">
        <f t="shared" si="0"/>
        <v>94881</v>
      </c>
      <c r="K8" s="91">
        <f>F8/D8*100</f>
        <v>95</v>
      </c>
      <c r="L8" s="31">
        <f>L6</f>
        <v>3.7</v>
      </c>
      <c r="M8" s="92">
        <f>(M6+M7)/1</f>
        <v>3.95</v>
      </c>
      <c r="N8" s="93">
        <f>D8/B8*100</f>
        <v>24.742268041237114</v>
      </c>
      <c r="O8" s="93">
        <v>21</v>
      </c>
      <c r="P8" s="33">
        <f t="shared" ref="P8:U8" si="1">P6+P7</f>
        <v>257</v>
      </c>
      <c r="Q8" s="33">
        <f t="shared" si="1"/>
        <v>71</v>
      </c>
      <c r="R8" s="33">
        <f t="shared" si="1"/>
        <v>36</v>
      </c>
      <c r="S8" s="33">
        <f>S6+S7</f>
        <v>101</v>
      </c>
      <c r="T8" s="33">
        <f>T6</f>
        <v>22</v>
      </c>
      <c r="U8" s="33">
        <f t="shared" si="1"/>
        <v>127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14227</v>
      </c>
      <c r="D9" s="65">
        <v>21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12822</v>
      </c>
      <c r="K9" s="91">
        <v>95</v>
      </c>
      <c r="L9" s="31">
        <v>3.6</v>
      </c>
      <c r="M9" s="104">
        <v>3.26</v>
      </c>
      <c r="N9" s="93">
        <f>D9/B9*100</f>
        <v>10.5</v>
      </c>
      <c r="O9" s="64">
        <v>5.9</v>
      </c>
      <c r="P9" s="30">
        <f t="shared" ref="P9:P12" si="2">H9</f>
        <v>20</v>
      </c>
      <c r="Q9" s="82">
        <v>4</v>
      </c>
      <c r="R9" s="71" t="s">
        <v>66</v>
      </c>
      <c r="S9" s="71" t="s">
        <v>55</v>
      </c>
      <c r="T9" s="72"/>
      <c r="U9" s="105"/>
      <c r="V9" s="85"/>
      <c r="W9" s="71" t="s">
        <v>71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4600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4949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4714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/>
      <c r="R10" s="110"/>
      <c r="S10" s="24" t="s">
        <v>58</v>
      </c>
      <c r="T10" s="111" t="s">
        <v>55</v>
      </c>
      <c r="U10" s="112" t="s">
        <v>67</v>
      </c>
      <c r="V10" s="85"/>
      <c r="W10" s="24" t="s">
        <v>72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10530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10179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12</v>
      </c>
      <c r="R11" s="24"/>
      <c r="S11" s="24" t="s">
        <v>55</v>
      </c>
      <c r="T11" s="111" t="s">
        <v>62</v>
      </c>
      <c r="U11" s="111" t="s">
        <v>62</v>
      </c>
      <c r="V11" s="24"/>
      <c r="W11" s="24" t="s">
        <v>73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7800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4458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4169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74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5390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4906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12</v>
      </c>
      <c r="R14" s="71"/>
      <c r="S14" s="71" t="s">
        <v>62</v>
      </c>
      <c r="T14" s="72"/>
      <c r="U14" s="72"/>
      <c r="V14" s="71"/>
      <c r="W14" s="71" t="s">
        <v>75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643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643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1758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1369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1493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1189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1322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1048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44770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41039</v>
      </c>
      <c r="K22" s="37">
        <f t="shared" si="4"/>
        <v>91.358024691358025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8.0039525691699609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28</v>
      </c>
      <c r="R22" s="30">
        <f t="shared" si="8"/>
        <v>4</v>
      </c>
      <c r="S22" s="30">
        <f t="shared" si="8"/>
        <v>19</v>
      </c>
      <c r="T22" s="30">
        <f t="shared" si="8"/>
        <v>12</v>
      </c>
      <c r="U22" s="30">
        <f t="shared" si="8"/>
        <v>16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134776</v>
      </c>
      <c r="D23" s="33">
        <f t="shared" ref="D23:I23" si="9">D22+D8</f>
        <v>321</v>
      </c>
      <c r="E23" s="33">
        <f t="shared" si="9"/>
        <v>341</v>
      </c>
      <c r="F23" s="53">
        <f t="shared" si="9"/>
        <v>302</v>
      </c>
      <c r="G23" s="53">
        <f t="shared" si="9"/>
        <v>302</v>
      </c>
      <c r="H23" s="33">
        <f t="shared" si="9"/>
        <v>336</v>
      </c>
      <c r="I23" s="33">
        <f t="shared" si="9"/>
        <v>350</v>
      </c>
      <c r="J23" s="75">
        <f>J8+J22</f>
        <v>135920</v>
      </c>
      <c r="K23" s="76">
        <f t="shared" si="4"/>
        <v>94.0809968847352</v>
      </c>
      <c r="L23" s="31">
        <f>H23*3.4/F23</f>
        <v>3.782781456953642</v>
      </c>
      <c r="M23" s="54">
        <f>(M8+M22)/2</f>
        <v>3.5388888888888888</v>
      </c>
      <c r="N23" s="55">
        <f>D23/B23*100</f>
        <v>16.195761856710394</v>
      </c>
      <c r="O23" s="55">
        <v>13.5</v>
      </c>
      <c r="P23" s="56">
        <f>P22+P8</f>
        <v>336</v>
      </c>
      <c r="Q23" s="33">
        <f>Q22+Q8</f>
        <v>99</v>
      </c>
      <c r="R23" s="33">
        <f>R22+R8</f>
        <v>40</v>
      </c>
      <c r="S23" s="33">
        <f>S8+S22</f>
        <v>120</v>
      </c>
      <c r="T23" s="33">
        <f>T8+T22</f>
        <v>34</v>
      </c>
      <c r="U23" s="33">
        <f>U8+U22</f>
        <v>143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40">
        <f>D23-E23</f>
        <v>-20</v>
      </c>
      <c r="E24" s="141"/>
      <c r="F24" s="140">
        <f>F23-G23</f>
        <v>0</v>
      </c>
      <c r="G24" s="141"/>
      <c r="H24" s="142">
        <f>H23-I23</f>
        <v>-14</v>
      </c>
      <c r="I24" s="143"/>
      <c r="J24" s="78"/>
      <c r="K24" s="77"/>
      <c r="L24" s="22"/>
      <c r="M24" s="22"/>
      <c r="N24" s="22"/>
      <c r="O24" s="22"/>
      <c r="P24" s="23"/>
      <c r="Q24" s="24" t="s">
        <v>63</v>
      </c>
      <c r="R24" s="24" t="s">
        <v>64</v>
      </c>
      <c r="S24" s="24" t="s">
        <v>65</v>
      </c>
      <c r="T24" s="24" t="s">
        <v>60</v>
      </c>
      <c r="U24" s="24" t="s">
        <v>61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2024-12-11T03:30:39Z</cp:lastPrinted>
  <dcterms:created xsi:type="dcterms:W3CDTF">2020-08-31T08:55:27Z</dcterms:created>
  <dcterms:modified xsi:type="dcterms:W3CDTF">2024-12-11T03:40:24Z</dcterms:modified>
</cp:coreProperties>
</file>