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<sst xmlns="http://schemas.openxmlformats.org/spreadsheetml/2006/main" count="232" uniqueCount="82">
  <si>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</si>
  <si>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</si>
  <si>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</si>
  <si>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</si>
  <si>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</si>
  <si>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</si>
  <si>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</si>
  <si>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</si>
  <si>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</si>
  <si>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</si>
  <si>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</si>
  <si>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</si>
  <si>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</si>
  <si>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</si>
  <si>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</si>
  <si>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</si>
  <si>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</si>
  <si>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</si>
  <si>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</si>
  <si>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</si>
  <si>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</si>
  <si>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</si>
  <si>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</si>
  <si>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</si>
  <si>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</si>
  <si>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</si>
  <si>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</si>
  <si>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</si>
  <si>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</si>
  <si>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</si>
  <si>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</si>
  <si>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</si>
  <si>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</si>
  <si>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</si>
  <si>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</si>
  <si>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</si>
  <si>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</si>
  <si>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</si>
  <si>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</si>
  <si>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</si>
  <si>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</si>
  <si>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</si>
  <si>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</si>
  <si>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</si>
  <si>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</si>
  <si>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</si>
  <si>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</si>
  <si>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</si>
  <si>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</si>
  <si>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</si>
  <si>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</si>
  <si>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</si>
  <si>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</si>
  <si>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</si>
  <si>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</si>
  <si>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</si>
  <si>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</si>
  <si>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</si>
  <si>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25</t>
  </si>
  <si>
    <t>75</t>
  </si>
  <si>
    <t>43</t>
  </si>
  <si>
    <t>7</t>
  </si>
  <si>
    <t>3,55</t>
  </si>
  <si>
    <t>Надой н/т коров на 01.02. 2025</t>
  </si>
  <si>
    <t>5</t>
  </si>
  <si>
    <t>6</t>
  </si>
  <si>
    <t>2339</t>
  </si>
  <si>
    <t>46</t>
  </si>
  <si>
    <t>10</t>
  </si>
  <si>
    <t>26</t>
  </si>
  <si>
    <t>95</t>
  </si>
  <si>
    <t>230</t>
  </si>
  <si>
    <t>8</t>
  </si>
  <si>
    <t>13</t>
  </si>
  <si>
    <t>12</t>
  </si>
  <si>
    <t>47</t>
  </si>
  <si>
    <t>139</t>
  </si>
  <si>
    <t>180</t>
  </si>
  <si>
    <t>30</t>
  </si>
  <si>
    <t>17</t>
  </si>
  <si>
    <t>31</t>
  </si>
  <si>
    <t xml:space="preserve">СВОДКА ПО НАДОЮ МОЛОКА ЗА  20.02.2025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</si>
</sst>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0" t="s">
        <v>81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</row>
    <row r="2" spans="1:192" ht="12.75" customHeight="1">
      <c r="A2" s="141" t="s">
        <v>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9" t="s">
        <v>0</v>
      </c>
      <c r="B4" s="142" t="s">
        <v>1</v>
      </c>
      <c r="C4" s="144" t="s">
        <v>52</v>
      </c>
      <c r="D4" s="133" t="s">
        <v>2</v>
      </c>
      <c r="E4" s="134"/>
      <c r="F4" s="134"/>
      <c r="G4" s="134"/>
      <c r="H4" s="134"/>
      <c r="I4" s="135"/>
      <c r="J4" s="129" t="s">
        <v>56</v>
      </c>
      <c r="K4" s="136" t="s">
        <v>3</v>
      </c>
      <c r="L4" s="129" t="s">
        <v>49</v>
      </c>
      <c r="M4" s="129" t="s">
        <v>4</v>
      </c>
      <c r="N4" s="150" t="s">
        <v>50</v>
      </c>
      <c r="O4" s="151"/>
      <c r="P4" s="129" t="s">
        <v>33</v>
      </c>
      <c r="Q4" s="131" t="s">
        <v>5</v>
      </c>
      <c r="R4" s="132"/>
      <c r="S4" s="133" t="s">
        <v>6</v>
      </c>
      <c r="T4" s="134"/>
      <c r="U4" s="135"/>
      <c r="V4" s="136" t="s">
        <v>7</v>
      </c>
      <c r="W4" s="138" t="s">
        <v>63</v>
      </c>
      <c r="X4" s="13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7" t="s">
        <v>8</v>
      </c>
      <c r="DH4" s="127" t="s">
        <v>8</v>
      </c>
      <c r="DI4" s="145" t="s">
        <v>9</v>
      </c>
      <c r="DJ4" s="147" t="s">
        <v>37</v>
      </c>
    </row>
    <row r="5" spans="1:192" ht="53.25" customHeight="1" thickBot="1">
      <c r="A5" s="130"/>
      <c r="B5" s="143"/>
      <c r="C5" s="144"/>
      <c r="D5" s="148" t="s">
        <v>53</v>
      </c>
      <c r="E5" s="149"/>
      <c r="F5" s="148" t="s">
        <v>54</v>
      </c>
      <c r="G5" s="149"/>
      <c r="H5" s="148" t="s">
        <v>55</v>
      </c>
      <c r="I5" s="149"/>
      <c r="J5" s="130"/>
      <c r="K5" s="137"/>
      <c r="L5" s="130"/>
      <c r="M5" s="130"/>
      <c r="N5" s="97" t="s">
        <v>57</v>
      </c>
      <c r="O5" s="97" t="s">
        <v>44</v>
      </c>
      <c r="P5" s="130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7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8"/>
      <c r="DH5" s="128"/>
      <c r="DI5" s="146"/>
      <c r="DJ5" s="147"/>
    </row>
    <row r="6" spans="1:192" ht="33" customHeight="1" thickBot="1">
      <c r="A6" s="120" t="s">
        <v>16</v>
      </c>
      <c r="B6" s="62">
        <v>970</v>
      </c>
      <c r="C6" s="63">
        <v>14404</v>
      </c>
      <c r="D6" s="30">
        <v>282</v>
      </c>
      <c r="E6" s="30">
        <v>275</v>
      </c>
      <c r="F6" s="30">
        <v>268</v>
      </c>
      <c r="G6" s="30">
        <v>263</v>
      </c>
      <c r="H6" s="30">
        <v>309</v>
      </c>
      <c r="I6" s="30">
        <v>295</v>
      </c>
      <c r="J6" s="63">
        <v>15484</v>
      </c>
      <c r="K6" s="80">
        <v>92</v>
      </c>
      <c r="L6" s="31">
        <f>H6*3.4/F6</f>
        <v>3.9201492537313429</v>
      </c>
      <c r="M6" s="81" t="s">
        <v>62</v>
      </c>
      <c r="N6" s="32">
        <f>D6/B6*100</f>
        <v>29.072164948453612</v>
      </c>
      <c r="O6" s="64">
        <v>28.4</v>
      </c>
      <c r="P6" s="30">
        <f>H6</f>
        <v>309</v>
      </c>
      <c r="Q6" s="82">
        <v>89</v>
      </c>
      <c r="R6" s="83" t="s">
        <v>67</v>
      </c>
      <c r="S6" s="65">
        <v>159</v>
      </c>
      <c r="T6" s="66">
        <v>60</v>
      </c>
      <c r="U6" s="84">
        <v>338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1300</v>
      </c>
      <c r="DH6" s="67"/>
      <c r="DI6" s="68"/>
      <c r="DJ6" s="67"/>
    </row>
    <row r="7" spans="1:192" ht="2.2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14404</v>
      </c>
      <c r="D8" s="90">
        <f t="shared" si="0"/>
        <v>282</v>
      </c>
      <c r="E8" s="33">
        <f t="shared" si="0"/>
        <v>286</v>
      </c>
      <c r="F8" s="33">
        <f>F6+F7</f>
        <v>268</v>
      </c>
      <c r="G8" s="33">
        <f t="shared" si="0"/>
        <v>272</v>
      </c>
      <c r="H8" s="33">
        <f t="shared" si="0"/>
        <v>309</v>
      </c>
      <c r="I8" s="33">
        <f t="shared" si="0"/>
        <v>305</v>
      </c>
      <c r="J8" s="88">
        <f t="shared" si="0"/>
        <v>15484</v>
      </c>
      <c r="K8" s="91">
        <f>F8/D8*100</f>
        <v>95.035460992907801</v>
      </c>
      <c r="L8" s="31">
        <f>L6</f>
        <v>3.9201492537313429</v>
      </c>
      <c r="M8" s="92">
        <f>(M6+M7)/1</f>
        <v>3.55</v>
      </c>
      <c r="N8" s="93">
        <f>D8/B8*100</f>
        <v>29.072164948453612</v>
      </c>
      <c r="O8" s="93">
        <v>25.4</v>
      </c>
      <c r="P8" s="33">
        <f t="shared" ref="P8:U8" si="1">P6+P7</f>
        <v>309</v>
      </c>
      <c r="Q8" s="33">
        <f t="shared" si="1"/>
        <v>89</v>
      </c>
      <c r="R8" s="33">
        <f t="shared" si="1"/>
        <v>46</v>
      </c>
      <c r="S8" s="33">
        <f>S6+S7</f>
        <v>159</v>
      </c>
      <c r="T8" s="33">
        <f>T6</f>
        <v>60</v>
      </c>
      <c r="U8" s="33">
        <f t="shared" si="1"/>
        <v>338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1" t="s">
        <v>43</v>
      </c>
      <c r="B9" s="63">
        <v>200</v>
      </c>
      <c r="C9" s="98">
        <v>1158</v>
      </c>
      <c r="D9" s="65">
        <v>24</v>
      </c>
      <c r="E9" s="65">
        <v>45</v>
      </c>
      <c r="F9" s="99">
        <v>21</v>
      </c>
      <c r="G9" s="65">
        <v>37</v>
      </c>
      <c r="H9" s="65">
        <v>28</v>
      </c>
      <c r="I9" s="65">
        <v>41</v>
      </c>
      <c r="J9" s="63">
        <v>1232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11.2</v>
      </c>
      <c r="P9" s="30">
        <f t="shared" ref="P9:P12" si="2">H9</f>
        <v>28</v>
      </c>
      <c r="Q9" s="82">
        <v>7</v>
      </c>
      <c r="R9" s="71" t="s">
        <v>26</v>
      </c>
      <c r="S9" s="71" t="s">
        <v>64</v>
      </c>
      <c r="T9" s="72" t="s">
        <v>74</v>
      </c>
      <c r="U9" s="101" t="s">
        <v>75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700</v>
      </c>
      <c r="DH9" s="67"/>
      <c r="DI9" s="68"/>
      <c r="DJ9" s="28"/>
      <c r="DL9" s="102"/>
    </row>
    <row r="10" spans="1:192" ht="21.75" customHeight="1" thickBot="1">
      <c r="A10" s="121" t="s">
        <v>27</v>
      </c>
      <c r="B10" s="98">
        <v>118</v>
      </c>
      <c r="C10" s="98">
        <v>591</v>
      </c>
      <c r="D10" s="103">
        <v>15</v>
      </c>
      <c r="E10" s="103">
        <v>15</v>
      </c>
      <c r="F10" s="103">
        <v>14</v>
      </c>
      <c r="G10" s="103">
        <v>14</v>
      </c>
      <c r="H10" s="103">
        <v>15</v>
      </c>
      <c r="I10" s="65">
        <v>14</v>
      </c>
      <c r="J10" s="63">
        <v>591</v>
      </c>
      <c r="K10" s="37">
        <f>F10/D10*100</f>
        <v>93.333333333333329</v>
      </c>
      <c r="L10" s="31">
        <f>H10*3.4/F10</f>
        <v>3.6428571428571428</v>
      </c>
      <c r="M10" s="73" t="s">
        <v>25</v>
      </c>
      <c r="N10" s="32">
        <f>D10/B10*100</f>
        <v>12.711864406779661</v>
      </c>
      <c r="O10" s="104">
        <v>12.7</v>
      </c>
      <c r="P10" s="30">
        <f>H10</f>
        <v>15</v>
      </c>
      <c r="Q10" s="105">
        <v>12</v>
      </c>
      <c r="R10" s="106"/>
      <c r="S10" s="24" t="s">
        <v>64</v>
      </c>
      <c r="T10" s="107" t="s">
        <v>79</v>
      </c>
      <c r="U10" s="108" t="s">
        <v>80</v>
      </c>
      <c r="V10" s="85"/>
      <c r="W10" s="24" t="s">
        <v>58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2" t="s">
        <v>21</v>
      </c>
      <c r="B11" s="98">
        <v>180</v>
      </c>
      <c r="C11" s="98">
        <v>1790</v>
      </c>
      <c r="D11" s="103">
        <v>38</v>
      </c>
      <c r="E11" s="103">
        <v>29</v>
      </c>
      <c r="F11" s="103">
        <v>35</v>
      </c>
      <c r="G11" s="103">
        <v>26</v>
      </c>
      <c r="H11" s="103">
        <v>39</v>
      </c>
      <c r="I11" s="65">
        <v>29</v>
      </c>
      <c r="J11" s="63">
        <v>1754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</v>
      </c>
      <c r="P11" s="30">
        <f>H11</f>
        <v>39</v>
      </c>
      <c r="Q11" s="110">
        <v>9</v>
      </c>
      <c r="R11" s="24"/>
      <c r="S11" s="24" t="s">
        <v>65</v>
      </c>
      <c r="T11" s="107" t="s">
        <v>74</v>
      </c>
      <c r="U11" s="107" t="s">
        <v>78</v>
      </c>
      <c r="V11" s="24"/>
      <c r="W11" s="24" t="s">
        <v>59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1100</v>
      </c>
      <c r="DH11" s="113"/>
      <c r="DI11" s="68"/>
      <c r="DJ11" s="28"/>
    </row>
    <row r="12" spans="1:192" ht="28.5" customHeight="1" thickBot="1">
      <c r="A12" s="121" t="s">
        <v>22</v>
      </c>
      <c r="B12" s="63">
        <v>110</v>
      </c>
      <c r="C12" s="63">
        <v>540</v>
      </c>
      <c r="D12" s="65">
        <v>14</v>
      </c>
      <c r="E12" s="65">
        <v>14</v>
      </c>
      <c r="F12" s="65">
        <v>12</v>
      </c>
      <c r="G12" s="65">
        <v>13</v>
      </c>
      <c r="H12" s="65">
        <v>12</v>
      </c>
      <c r="I12" s="65">
        <v>13</v>
      </c>
      <c r="J12" s="63">
        <v>470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12.7</v>
      </c>
      <c r="P12" s="30">
        <f t="shared" si="2"/>
        <v>12</v>
      </c>
      <c r="Q12" s="30">
        <v>2</v>
      </c>
      <c r="R12" s="71"/>
      <c r="S12" s="71" t="s">
        <v>64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1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121" t="s">
        <v>23</v>
      </c>
      <c r="B14" s="63">
        <v>185</v>
      </c>
      <c r="C14" s="63">
        <v>518</v>
      </c>
      <c r="D14" s="65">
        <v>11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459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8.6</v>
      </c>
      <c r="P14" s="30">
        <f>H14</f>
        <v>9</v>
      </c>
      <c r="Q14" s="30">
        <v>6</v>
      </c>
      <c r="R14" s="71"/>
      <c r="S14" s="71" t="s">
        <v>73</v>
      </c>
      <c r="T14" s="72" t="s">
        <v>72</v>
      </c>
      <c r="U14" s="72" t="s">
        <v>68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51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51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51</v>
      </c>
      <c r="B17" s="63">
        <v>51</v>
      </c>
      <c r="C17" s="63">
        <v>51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51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8">
        <f t="shared" si="7"/>
        <v>1</v>
      </c>
      <c r="Q17" s="30">
        <v>2</v>
      </c>
      <c r="R17" s="71"/>
      <c r="S17" s="71"/>
      <c r="T17" s="72"/>
      <c r="U17" s="119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143</v>
      </c>
      <c r="D18" s="65">
        <v>4</v>
      </c>
      <c r="E18" s="65">
        <v>4</v>
      </c>
      <c r="F18" s="65">
        <v>3</v>
      </c>
      <c r="G18" s="65">
        <v>3</v>
      </c>
      <c r="H18" s="65">
        <v>3</v>
      </c>
      <c r="I18" s="65">
        <v>3</v>
      </c>
      <c r="J18" s="63">
        <v>117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6.7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93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79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8">
        <f t="shared" si="7"/>
        <v>2</v>
      </c>
      <c r="Q19" s="30">
        <v>2</v>
      </c>
      <c r="R19" s="71"/>
      <c r="S19" s="71" t="s">
        <v>64</v>
      </c>
      <c r="T19" s="72"/>
      <c r="U19" s="72"/>
      <c r="V19" s="71"/>
      <c r="W19" s="71" t="s">
        <v>61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4935</v>
      </c>
      <c r="D22" s="40">
        <f>D9+D10+D11+D12+D13+D14+D15+D16+D17+D18+D19+D20+D21</f>
        <v>111</v>
      </c>
      <c r="E22" s="40">
        <f>E9+E10+E11+E12+E13+E14+E15+E16+E17+E18+E19+E20+E21</f>
        <v>129</v>
      </c>
      <c r="F22" s="40">
        <f>F9+F10+F11+F12+F14+F15+F16+F17+F18+F19</f>
        <v>98</v>
      </c>
      <c r="G22" s="40">
        <f>G21+G20+G19+G18+G17+G16+G15+G14+G13+G12+G11+G10+G9</f>
        <v>112</v>
      </c>
      <c r="H22" s="40">
        <f>H21+H20+H19+H18+H17+H16+H15+H14+H13+H12+H11+H10+H9</f>
        <v>110</v>
      </c>
      <c r="I22" s="40">
        <f>I21+I20+I19+I18+I17+I16+I15+I14+I13+I12+I11+I10+I9</f>
        <v>119</v>
      </c>
      <c r="J22" s="39">
        <f>J21+J20+J19+J18+J17+J16+J15+J14+J13+J12+J11+J10+J9</f>
        <v>4804</v>
      </c>
      <c r="K22" s="37">
        <f t="shared" si="4"/>
        <v>88.288288288288285</v>
      </c>
      <c r="L22" s="31">
        <f>H22*3.4/F22</f>
        <v>3.8163265306122449</v>
      </c>
      <c r="M22" s="41">
        <f>(M9+M10+M11+M12+M14+M15+M16+M17+M18+M19)/9</f>
        <v>3.1655555555555557</v>
      </c>
      <c r="N22" s="32">
        <f t="shared" si="6"/>
        <v>11.610878661087867</v>
      </c>
      <c r="O22" s="42">
        <v>10.6</v>
      </c>
      <c r="P22" s="30">
        <f>P21+P20+P19+P18+P17+P16+P15+P14+P13+P12+P11+P10+P9</f>
        <v>110</v>
      </c>
      <c r="Q22" s="30">
        <f t="shared" ref="Q22:U22" si="8">Q21+Q20+Q19+Q18+Q17+Q16+Q15+Q14+Q13+Q12+Q11+Q10+Q9</f>
        <v>40</v>
      </c>
      <c r="R22" s="30">
        <f t="shared" si="8"/>
        <v>3</v>
      </c>
      <c r="S22" s="30">
        <f t="shared" si="8"/>
        <v>39</v>
      </c>
      <c r="T22" s="30">
        <f t="shared" si="8"/>
        <v>49</v>
      </c>
      <c r="U22" s="30">
        <f t="shared" si="8"/>
        <v>118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19339</v>
      </c>
      <c r="D23" s="33">
        <f t="shared" ref="D23:I23" si="9">D22+D8</f>
        <v>393</v>
      </c>
      <c r="E23" s="33">
        <f t="shared" si="9"/>
        <v>415</v>
      </c>
      <c r="F23" s="53">
        <f t="shared" si="9"/>
        <v>366</v>
      </c>
      <c r="G23" s="53">
        <f t="shared" si="9"/>
        <v>384</v>
      </c>
      <c r="H23" s="33">
        <f t="shared" si="9"/>
        <v>419</v>
      </c>
      <c r="I23" s="33">
        <f t="shared" si="9"/>
        <v>424</v>
      </c>
      <c r="J23" s="75">
        <f>J8+J22</f>
        <v>20288</v>
      </c>
      <c r="K23" s="76">
        <f t="shared" si="4"/>
        <v>93.129770992366417</v>
      </c>
      <c r="L23" s="31">
        <f>H23*3.4/F23</f>
        <v>3.8923497267759561</v>
      </c>
      <c r="M23" s="54">
        <f>(M8+M22)/2</f>
        <v>3.3577777777777778</v>
      </c>
      <c r="N23" s="55">
        <f>D23/B23*100</f>
        <v>20.404984423676012</v>
      </c>
      <c r="O23" s="55">
        <v>17.7</v>
      </c>
      <c r="P23" s="56">
        <f>P22+P8</f>
        <v>419</v>
      </c>
      <c r="Q23" s="33">
        <f>Q22+Q8</f>
        <v>129</v>
      </c>
      <c r="R23" s="33">
        <f>R22+R8</f>
        <v>49</v>
      </c>
      <c r="S23" s="33">
        <f>S8+S22</f>
        <v>198</v>
      </c>
      <c r="T23" s="33">
        <f>T8+T22</f>
        <v>109</v>
      </c>
      <c r="U23" s="33">
        <f>U8+U22</f>
        <v>456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3100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66</v>
      </c>
      <c r="C24" s="21"/>
      <c r="D24" s="123">
        <f>D23-E23</f>
        <v>-22</v>
      </c>
      <c r="E24" s="124"/>
      <c r="F24" s="123">
        <f>F23-G23</f>
        <v>-18</v>
      </c>
      <c r="G24" s="124"/>
      <c r="H24" s="125">
        <f>H23-I23</f>
        <v>-5</v>
      </c>
      <c r="I24" s="126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69</v>
      </c>
      <c r="S24" s="24" t="s">
        <v>77</v>
      </c>
      <c r="T24" s="24" t="s">
        <v>70</v>
      </c>
      <c r="U24" s="24" t="s">
        <v>71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4500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2025-02-21T03:18:00Z</cp:lastPrinted>
  <dcterms:created xsi:type="dcterms:W3CDTF">2020-08-31T08:55:27Z</dcterms:created>
  <dcterms:modified xsi:type="dcterms:W3CDTF">2025-02-21T03:18:19Z</dcterms:modified>
</cp:coreProperties>
</file>