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6" i="1"/>
  <c r="L6"/>
  <c r="L8" s="1"/>
  <c r="K19"/>
  <c r="L10"/>
  <c r="L9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<sst xmlns="http://schemas.openxmlformats.org/spreadsheetml/2006/main" count="226" uniqueCount="77">
  <si>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</si>
  <si>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</si>
  <si>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</si>
  <si>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</si>
  <si>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</si>
  <si>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</si>
  <si>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</si>
  <si>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</si>
  <si>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</si>
  <si>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</si>
  <si>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</si>
  <si>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</si>
  <si>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</si>
  <si>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</si>
  <si>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</si>
  <si>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</si>
  <si>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</si>
  <si>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</si>
  <si>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</si>
  <si>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</si>
  <si>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</si>
  <si>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</si>
  <si>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</si>
  <si>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</si>
  <si>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</si>
  <si>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</si>
  <si>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</si>
  <si>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</si>
  <si>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</si>
  <si>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</si>
  <si>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</si>
  <si>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</si>
  <si>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</si>
  <si>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</si>
  <si>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</si>
  <si>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</si>
  <si>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</si>
  <si>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</si>
  <si>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</si>
  <si>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</si>
  <si>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</si>
  <si>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</si>
  <si>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</si>
  <si>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</si>
  <si>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</si>
  <si>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</si>
  <si>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</si>
  <si>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</si>
  <si>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28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</si>
  <si>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</si>
  <si>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</si>
  <si>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</si>
  <si>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</si>
  <si>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</si>
  <si>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</si>
  <si>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</si>
  <si>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</si>
  <si>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</si>
  <si>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25</t>
  </si>
  <si>
    <t>75</t>
  </si>
  <si>
    <t>43</t>
  </si>
  <si>
    <t>7</t>
  </si>
  <si>
    <t>3,55</t>
  </si>
  <si>
    <t>Надой н/т коров на 01.02. 2025</t>
  </si>
  <si>
    <t>5</t>
  </si>
  <si>
    <t>2339</t>
  </si>
  <si>
    <t>31</t>
  </si>
  <si>
    <t>49</t>
  </si>
  <si>
    <t>9</t>
  </si>
  <si>
    <t>2</t>
  </si>
  <si>
    <t>20</t>
  </si>
  <si>
    <t xml:space="preserve">СВОДКА ПО НАДОЮ МОЛОКА ЗА  02.03.2025 года </t>
  </si>
  <si>
    <t>1</t>
  </si>
  <si>
    <t>12</t>
  </si>
  <si>
    <t>32</t>
  </si>
  <si>
    <t>259</t>
  </si>
  <si>
    <t>40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</si>
</sst>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2" borderId="3" xfId="0" applyNumberFormat="1" applyFont="1" applyFill="1" applyBorder="1" applyAlignment="1" applyProtection="1">
      <alignment horizontal="center"/>
      <protection locked="0"/>
    </xf>
    <xf numFmtId="49" fontId="17" fillId="2" borderId="7" xfId="0" applyNumberFormat="1" applyFont="1" applyFill="1" applyBorder="1" applyAlignment="1" applyProtection="1">
      <alignment horizontal="center"/>
      <protection locked="0"/>
    </xf>
    <xf numFmtId="49" fontId="17" fillId="2" borderId="6" xfId="0" applyNumberFormat="1" applyFont="1" applyFill="1" applyBorder="1" applyAlignment="1" applyProtection="1">
      <alignment horizontal="center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I18" sqref="I18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40" t="s">
        <v>71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140"/>
      <c r="CH1" s="140"/>
      <c r="CI1" s="140"/>
      <c r="CJ1" s="140"/>
      <c r="CK1" s="140"/>
      <c r="CL1" s="140"/>
      <c r="CM1" s="140"/>
      <c r="CN1" s="140"/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/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/>
    </row>
    <row r="2" spans="1:192" ht="12.75" customHeight="1">
      <c r="A2" s="141" t="s">
        <v>20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9" t="s">
        <v>0</v>
      </c>
      <c r="B4" s="142" t="s">
        <v>1</v>
      </c>
      <c r="C4" s="144" t="s">
        <v>52</v>
      </c>
      <c r="D4" s="133" t="s">
        <v>2</v>
      </c>
      <c r="E4" s="134"/>
      <c r="F4" s="134"/>
      <c r="G4" s="134"/>
      <c r="H4" s="134"/>
      <c r="I4" s="135"/>
      <c r="J4" s="129" t="s">
        <v>56</v>
      </c>
      <c r="K4" s="136" t="s">
        <v>3</v>
      </c>
      <c r="L4" s="129" t="s">
        <v>49</v>
      </c>
      <c r="M4" s="129" t="s">
        <v>4</v>
      </c>
      <c r="N4" s="150" t="s">
        <v>50</v>
      </c>
      <c r="O4" s="151"/>
      <c r="P4" s="129" t="s">
        <v>33</v>
      </c>
      <c r="Q4" s="131" t="s">
        <v>5</v>
      </c>
      <c r="R4" s="132"/>
      <c r="S4" s="133" t="s">
        <v>6</v>
      </c>
      <c r="T4" s="134"/>
      <c r="U4" s="135"/>
      <c r="V4" s="136" t="s">
        <v>7</v>
      </c>
      <c r="W4" s="138" t="s">
        <v>63</v>
      </c>
      <c r="X4" s="13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7" t="s">
        <v>8</v>
      </c>
      <c r="DH4" s="127" t="s">
        <v>8</v>
      </c>
      <c r="DI4" s="145" t="s">
        <v>9</v>
      </c>
      <c r="DJ4" s="147" t="s">
        <v>37</v>
      </c>
    </row>
    <row r="5" spans="1:192" ht="53.25" customHeight="1" thickBot="1">
      <c r="A5" s="130"/>
      <c r="B5" s="143"/>
      <c r="C5" s="144"/>
      <c r="D5" s="148" t="s">
        <v>53</v>
      </c>
      <c r="E5" s="149"/>
      <c r="F5" s="148" t="s">
        <v>54</v>
      </c>
      <c r="G5" s="149"/>
      <c r="H5" s="148" t="s">
        <v>55</v>
      </c>
      <c r="I5" s="149"/>
      <c r="J5" s="130"/>
      <c r="K5" s="137"/>
      <c r="L5" s="130"/>
      <c r="M5" s="130"/>
      <c r="N5" s="97" t="s">
        <v>57</v>
      </c>
      <c r="O5" s="97" t="s">
        <v>44</v>
      </c>
      <c r="P5" s="130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7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8"/>
      <c r="DH5" s="128"/>
      <c r="DI5" s="146"/>
      <c r="DJ5" s="147"/>
    </row>
    <row r="6" spans="1:192" ht="33" customHeight="1" thickBot="1">
      <c r="A6" s="120" t="s">
        <v>16</v>
      </c>
      <c r="B6" s="62">
        <v>970</v>
      </c>
      <c r="C6" s="63">
        <v>17462</v>
      </c>
      <c r="D6" s="30">
        <v>288</v>
      </c>
      <c r="E6" s="30">
        <v>276</v>
      </c>
      <c r="F6" s="30">
        <v>277</v>
      </c>
      <c r="G6" s="30">
        <v>266</v>
      </c>
      <c r="H6" s="30">
        <v>311</v>
      </c>
      <c r="I6" s="30">
        <v>299</v>
      </c>
      <c r="J6" s="63">
        <v>18640</v>
      </c>
      <c r="K6" s="80">
        <f>(F6/D6)*100</f>
        <v>96.180555555555557</v>
      </c>
      <c r="L6" s="31">
        <f>H6*3.4/F6</f>
        <v>3.8173285198555953</v>
      </c>
      <c r="M6" s="81" t="s">
        <v>62</v>
      </c>
      <c r="N6" s="32">
        <f>D6/B6*100</f>
        <v>29.690721649484537</v>
      </c>
      <c r="O6" s="64">
        <v>28.5</v>
      </c>
      <c r="P6" s="30">
        <f>H6</f>
        <v>311</v>
      </c>
      <c r="Q6" s="82">
        <v>5</v>
      </c>
      <c r="R6" s="83"/>
      <c r="S6" s="65">
        <v>10</v>
      </c>
      <c r="T6" s="66"/>
      <c r="U6" s="84">
        <v>353</v>
      </c>
      <c r="V6" s="85"/>
      <c r="W6" s="30">
        <v>406</v>
      </c>
      <c r="X6" s="64">
        <v>31.6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1500</v>
      </c>
      <c r="DH6" s="67"/>
      <c r="DI6" s="68"/>
      <c r="DJ6" s="67"/>
    </row>
    <row r="7" spans="1:192" ht="1.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11</v>
      </c>
      <c r="F7" s="30">
        <v>0</v>
      </c>
      <c r="G7" s="30">
        <v>9</v>
      </c>
      <c r="H7" s="30">
        <v>0</v>
      </c>
      <c r="I7" s="30">
        <v>10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7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17462</v>
      </c>
      <c r="D8" s="90">
        <f t="shared" si="0"/>
        <v>288</v>
      </c>
      <c r="E8" s="33">
        <f t="shared" si="0"/>
        <v>287</v>
      </c>
      <c r="F8" s="33">
        <f>F6+F7</f>
        <v>277</v>
      </c>
      <c r="G8" s="33">
        <f t="shared" si="0"/>
        <v>275</v>
      </c>
      <c r="H8" s="33">
        <f t="shared" si="0"/>
        <v>311</v>
      </c>
      <c r="I8" s="33">
        <f t="shared" si="0"/>
        <v>309</v>
      </c>
      <c r="J8" s="88">
        <f t="shared" si="0"/>
        <v>18640</v>
      </c>
      <c r="K8" s="91">
        <f>F8/D8*100</f>
        <v>96.180555555555557</v>
      </c>
      <c r="L8" s="31">
        <f>L6</f>
        <v>3.8173285198555953</v>
      </c>
      <c r="M8" s="92">
        <f>(M6+M7)/1</f>
        <v>3.55</v>
      </c>
      <c r="N8" s="93">
        <f>D8/B8*100</f>
        <v>29.690721649484537</v>
      </c>
      <c r="O8" s="93">
        <v>25.5</v>
      </c>
      <c r="P8" s="33">
        <f t="shared" ref="P8:U8" si="1">P6+P7</f>
        <v>311</v>
      </c>
      <c r="Q8" s="33">
        <f t="shared" si="1"/>
        <v>5</v>
      </c>
      <c r="R8" s="33">
        <f t="shared" si="1"/>
        <v>0</v>
      </c>
      <c r="S8" s="33">
        <f>S6+S7</f>
        <v>10</v>
      </c>
      <c r="T8" s="33">
        <f>T6</f>
        <v>0</v>
      </c>
      <c r="U8" s="33">
        <f t="shared" si="1"/>
        <v>353</v>
      </c>
      <c r="V8" s="34"/>
      <c r="W8" s="33">
        <f>W6+W7</f>
        <v>406</v>
      </c>
      <c r="X8" s="93">
        <v>31.6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1500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121" t="s">
        <v>43</v>
      </c>
      <c r="B9" s="63">
        <v>200</v>
      </c>
      <c r="C9" s="98">
        <v>1398</v>
      </c>
      <c r="D9" s="65">
        <v>24</v>
      </c>
      <c r="E9" s="65">
        <v>46</v>
      </c>
      <c r="F9" s="99">
        <v>21</v>
      </c>
      <c r="G9" s="65">
        <v>37</v>
      </c>
      <c r="H9" s="65">
        <v>28</v>
      </c>
      <c r="I9" s="65">
        <v>44</v>
      </c>
      <c r="J9" s="63">
        <v>1512</v>
      </c>
      <c r="K9" s="91">
        <v>88</v>
      </c>
      <c r="L9" s="31">
        <f>H9*3.4/F9</f>
        <v>4.5333333333333332</v>
      </c>
      <c r="M9" s="100">
        <v>3.6</v>
      </c>
      <c r="N9" s="93">
        <f>D9/B9*100</f>
        <v>12</v>
      </c>
      <c r="O9" s="64">
        <v>11.5</v>
      </c>
      <c r="P9" s="30">
        <f t="shared" ref="P9:P12" si="2">H9</f>
        <v>28</v>
      </c>
      <c r="Q9" s="82"/>
      <c r="R9" s="71"/>
      <c r="S9" s="71" t="s">
        <v>64</v>
      </c>
      <c r="T9" s="72"/>
      <c r="U9" s="101" t="s">
        <v>67</v>
      </c>
      <c r="V9" s="85"/>
      <c r="W9" s="71" t="s">
        <v>58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700</v>
      </c>
      <c r="DH9" s="67"/>
      <c r="DI9" s="68"/>
      <c r="DJ9" s="28"/>
      <c r="DL9" s="102"/>
    </row>
    <row r="10" spans="1:192" ht="21.75" customHeight="1" thickBot="1">
      <c r="A10" s="121" t="s">
        <v>27</v>
      </c>
      <c r="B10" s="98">
        <v>118</v>
      </c>
      <c r="C10" s="98">
        <v>748</v>
      </c>
      <c r="D10" s="103">
        <v>16</v>
      </c>
      <c r="E10" s="103">
        <v>15</v>
      </c>
      <c r="F10" s="103">
        <v>14</v>
      </c>
      <c r="G10" s="103">
        <v>14</v>
      </c>
      <c r="H10" s="103">
        <v>15</v>
      </c>
      <c r="I10" s="65">
        <v>14</v>
      </c>
      <c r="J10" s="63">
        <v>741</v>
      </c>
      <c r="K10" s="37">
        <f>F10/D10*100</f>
        <v>87.5</v>
      </c>
      <c r="L10" s="31">
        <f>H10*3.4/F10</f>
        <v>3.6428571428571428</v>
      </c>
      <c r="M10" s="73" t="s">
        <v>25</v>
      </c>
      <c r="N10" s="32">
        <f>D10/B10*100</f>
        <v>13.559322033898304</v>
      </c>
      <c r="O10" s="104">
        <v>12.7</v>
      </c>
      <c r="P10" s="30">
        <f>H10</f>
        <v>15</v>
      </c>
      <c r="Q10" s="105">
        <v>3</v>
      </c>
      <c r="R10" s="106"/>
      <c r="S10" s="24"/>
      <c r="T10" s="107"/>
      <c r="U10" s="108" t="s">
        <v>66</v>
      </c>
      <c r="V10" s="85"/>
      <c r="W10" s="24" t="s">
        <v>58</v>
      </c>
      <c r="X10" s="109">
        <v>20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2" t="s">
        <v>21</v>
      </c>
      <c r="B11" s="98">
        <v>180</v>
      </c>
      <c r="C11" s="98">
        <v>2170</v>
      </c>
      <c r="D11" s="103">
        <v>38</v>
      </c>
      <c r="E11" s="103">
        <v>30</v>
      </c>
      <c r="F11" s="103">
        <v>35</v>
      </c>
      <c r="G11" s="103">
        <v>27</v>
      </c>
      <c r="H11" s="103">
        <v>39</v>
      </c>
      <c r="I11" s="65">
        <v>30</v>
      </c>
      <c r="J11" s="63">
        <v>2144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17.5</v>
      </c>
      <c r="P11" s="30">
        <f>H11</f>
        <v>39</v>
      </c>
      <c r="Q11" s="110"/>
      <c r="R11" s="24"/>
      <c r="S11" s="24" t="s">
        <v>69</v>
      </c>
      <c r="T11" s="107" t="s">
        <v>69</v>
      </c>
      <c r="U11" s="107" t="s">
        <v>76</v>
      </c>
      <c r="V11" s="24"/>
      <c r="W11" s="24" t="s">
        <v>59</v>
      </c>
      <c r="X11" s="109">
        <v>25.5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2500</v>
      </c>
      <c r="DH11" s="113"/>
      <c r="DI11" s="68"/>
      <c r="DJ11" s="28"/>
    </row>
    <row r="12" spans="1:192" ht="28.5" customHeight="1" thickBot="1">
      <c r="A12" s="121" t="s">
        <v>22</v>
      </c>
      <c r="B12" s="63">
        <v>110</v>
      </c>
      <c r="C12" s="63">
        <v>680</v>
      </c>
      <c r="D12" s="65">
        <v>14</v>
      </c>
      <c r="E12" s="65">
        <v>15</v>
      </c>
      <c r="F12" s="65">
        <v>12</v>
      </c>
      <c r="G12" s="65">
        <v>14</v>
      </c>
      <c r="H12" s="65">
        <v>12</v>
      </c>
      <c r="I12" s="65">
        <v>14</v>
      </c>
      <c r="J12" s="63">
        <v>590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12</v>
      </c>
      <c r="Q12" s="30"/>
      <c r="R12" s="71"/>
      <c r="S12" s="71"/>
      <c r="T12" s="72"/>
      <c r="U12" s="72"/>
      <c r="V12" s="71"/>
      <c r="W12" s="71" t="s">
        <v>48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121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121" t="s">
        <v>23</v>
      </c>
      <c r="B14" s="63">
        <v>185</v>
      </c>
      <c r="C14" s="63">
        <v>628</v>
      </c>
      <c r="D14" s="65">
        <v>11</v>
      </c>
      <c r="E14" s="65">
        <v>18</v>
      </c>
      <c r="F14" s="65">
        <v>9</v>
      </c>
      <c r="G14" s="65">
        <v>16</v>
      </c>
      <c r="H14" s="65">
        <v>9</v>
      </c>
      <c r="I14" s="65">
        <v>16</v>
      </c>
      <c r="J14" s="63">
        <v>549</v>
      </c>
      <c r="K14" s="37">
        <f t="shared" si="4"/>
        <v>81.818181818181827</v>
      </c>
      <c r="L14" s="31">
        <f>H14*3.4/F14</f>
        <v>3.4</v>
      </c>
      <c r="M14" s="73" t="s">
        <v>24</v>
      </c>
      <c r="N14" s="32">
        <f>D14/B14*100</f>
        <v>5.9459459459459465</v>
      </c>
      <c r="O14" s="64">
        <v>9.6999999999999993</v>
      </c>
      <c r="P14" s="30">
        <f>H14</f>
        <v>9</v>
      </c>
      <c r="Q14" s="30">
        <v>2</v>
      </c>
      <c r="R14" s="71"/>
      <c r="S14" s="71" t="s">
        <v>64</v>
      </c>
      <c r="T14" s="72" t="s">
        <v>72</v>
      </c>
      <c r="U14" s="72" t="s">
        <v>73</v>
      </c>
      <c r="V14" s="71"/>
      <c r="W14" s="71" t="s">
        <v>60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121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121" t="s">
        <v>42</v>
      </c>
      <c r="B16" s="62">
        <v>12</v>
      </c>
      <c r="C16" s="62">
        <v>61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61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121" t="s">
        <v>51</v>
      </c>
      <c r="B17" s="63">
        <v>51</v>
      </c>
      <c r="C17" s="63">
        <v>71</v>
      </c>
      <c r="D17" s="65">
        <v>3</v>
      </c>
      <c r="E17" s="65">
        <v>5</v>
      </c>
      <c r="F17" s="65">
        <v>2</v>
      </c>
      <c r="G17" s="65">
        <v>3</v>
      </c>
      <c r="H17" s="65">
        <v>2</v>
      </c>
      <c r="I17" s="65">
        <v>3</v>
      </c>
      <c r="J17" s="63">
        <v>64</v>
      </c>
      <c r="K17" s="37">
        <f t="shared" si="4"/>
        <v>66.666666666666657</v>
      </c>
      <c r="L17" s="31">
        <f t="shared" si="3"/>
        <v>3.4</v>
      </c>
      <c r="M17" s="73" t="s">
        <v>17</v>
      </c>
      <c r="N17" s="32">
        <f t="shared" si="6"/>
        <v>5.8823529411764701</v>
      </c>
      <c r="O17" s="64">
        <v>4.8</v>
      </c>
      <c r="P17" s="118">
        <f t="shared" si="7"/>
        <v>2</v>
      </c>
      <c r="Q17" s="30"/>
      <c r="R17" s="71"/>
      <c r="S17" s="71"/>
      <c r="T17" s="72"/>
      <c r="U17" s="119"/>
      <c r="V17" s="71"/>
      <c r="W17" s="71" t="s">
        <v>46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121" t="s">
        <v>36</v>
      </c>
      <c r="B18" s="63">
        <v>60</v>
      </c>
      <c r="C18" s="63">
        <v>183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147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121" t="s">
        <v>35</v>
      </c>
      <c r="B19" s="63">
        <v>40</v>
      </c>
      <c r="C19" s="63">
        <v>126</v>
      </c>
      <c r="D19" s="65">
        <v>4</v>
      </c>
      <c r="E19" s="65">
        <v>3</v>
      </c>
      <c r="F19" s="65">
        <v>3</v>
      </c>
      <c r="G19" s="65">
        <v>2</v>
      </c>
      <c r="H19" s="65">
        <v>3</v>
      </c>
      <c r="I19" s="65">
        <v>2</v>
      </c>
      <c r="J19" s="63">
        <v>102</v>
      </c>
      <c r="K19" s="37">
        <f>F19/D19*100</f>
        <v>75</v>
      </c>
      <c r="L19" s="31">
        <f t="shared" si="3"/>
        <v>3.4</v>
      </c>
      <c r="M19" s="73" t="s">
        <v>26</v>
      </c>
      <c r="N19" s="32">
        <f t="shared" si="6"/>
        <v>10</v>
      </c>
      <c r="O19" s="64">
        <v>7.5</v>
      </c>
      <c r="P19" s="118">
        <f t="shared" si="7"/>
        <v>3</v>
      </c>
      <c r="Q19" s="30">
        <v>2</v>
      </c>
      <c r="R19" s="71"/>
      <c r="S19" s="71" t="s">
        <v>69</v>
      </c>
      <c r="T19" s="72"/>
      <c r="U19" s="72"/>
      <c r="V19" s="71"/>
      <c r="W19" s="71" t="s">
        <v>61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6065</v>
      </c>
      <c r="D22" s="40">
        <f>D9+D10+D11+D12+D13+D14+D15+D16+D17+D18+D19+D20+D21</f>
        <v>115</v>
      </c>
      <c r="E22" s="40">
        <f>E9+E10+E11+E12+E13+E14+E15+E16+E17+E18+E19+E20+E21</f>
        <v>138</v>
      </c>
      <c r="F22" s="40">
        <f>F9+F10+F11+F12+F14+F15+F16+F17+F18+F19</f>
        <v>100</v>
      </c>
      <c r="G22" s="40">
        <f>G21+G20+G19+G18+G17+G16+G15+G14+G13+G12+G11+G10+G9</f>
        <v>118</v>
      </c>
      <c r="H22" s="40">
        <f>H21+H20+H19+H18+H17+H16+H15+H14+H13+H12+H11+H10+H9</f>
        <v>112</v>
      </c>
      <c r="I22" s="40">
        <f>I21+I20+I19+I18+I17+I16+I15+I14+I13+I12+I11+I10+I9</f>
        <v>128</v>
      </c>
      <c r="J22" s="39">
        <f>J21+J20+J19+J18+J17+J16+J15+J14+J13+J12+J11+J10+J9</f>
        <v>5910</v>
      </c>
      <c r="K22" s="37">
        <f t="shared" si="4"/>
        <v>86.956521739130437</v>
      </c>
      <c r="L22" s="31">
        <f>H22*3.4/F22</f>
        <v>3.8080000000000003</v>
      </c>
      <c r="M22" s="41">
        <f>(M9+M10+M11+M12+M14+M15+M16+M17+M18+M19)/9</f>
        <v>3.1655555555555557</v>
      </c>
      <c r="N22" s="32">
        <f t="shared" si="6"/>
        <v>12.02928870292887</v>
      </c>
      <c r="O22" s="42">
        <v>11.4</v>
      </c>
      <c r="P22" s="30">
        <f>P21+P20+P19+P18+P17+P16+P15+P14+P13+P12+P11+P10+P9</f>
        <v>112</v>
      </c>
      <c r="Q22" s="30">
        <f t="shared" ref="Q22:U22" si="8">Q21+Q20+Q19+Q18+Q17+Q16+Q15+Q14+Q13+Q12+Q11+Q10+Q9</f>
        <v>7</v>
      </c>
      <c r="R22" s="30">
        <f t="shared" si="8"/>
        <v>0</v>
      </c>
      <c r="S22" s="30">
        <f t="shared" si="8"/>
        <v>14</v>
      </c>
      <c r="T22" s="30">
        <f t="shared" si="8"/>
        <v>3</v>
      </c>
      <c r="U22" s="30">
        <f t="shared" si="8"/>
        <v>132</v>
      </c>
      <c r="V22" s="43"/>
      <c r="W22" s="44">
        <f>W9+W10+W11+W12+W13+W14+W15+W16+W17+W18+W19+W20+W21</f>
        <v>203</v>
      </c>
      <c r="X22" s="45">
        <v>22.1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3200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23527</v>
      </c>
      <c r="D23" s="33">
        <f t="shared" ref="D23:I23" si="9">D22+D8</f>
        <v>403</v>
      </c>
      <c r="E23" s="33">
        <f t="shared" si="9"/>
        <v>425</v>
      </c>
      <c r="F23" s="53">
        <f t="shared" si="9"/>
        <v>377</v>
      </c>
      <c r="G23" s="53">
        <f t="shared" si="9"/>
        <v>393</v>
      </c>
      <c r="H23" s="33">
        <f t="shared" si="9"/>
        <v>423</v>
      </c>
      <c r="I23" s="33">
        <f t="shared" si="9"/>
        <v>437</v>
      </c>
      <c r="J23" s="75">
        <f>J8+J22</f>
        <v>24550</v>
      </c>
      <c r="K23" s="76">
        <f t="shared" si="4"/>
        <v>93.548387096774192</v>
      </c>
      <c r="L23" s="31">
        <f>H23*3.4/F23</f>
        <v>3.8148541114058356</v>
      </c>
      <c r="M23" s="54">
        <f>(M8+M22)/2</f>
        <v>3.3577777777777778</v>
      </c>
      <c r="N23" s="55">
        <f>D23/B23*100</f>
        <v>20.924195223260643</v>
      </c>
      <c r="O23" s="55">
        <v>18.2</v>
      </c>
      <c r="P23" s="56">
        <f>P22+P8</f>
        <v>423</v>
      </c>
      <c r="Q23" s="33">
        <f>Q22+Q8</f>
        <v>12</v>
      </c>
      <c r="R23" s="33">
        <f>R22+R8</f>
        <v>0</v>
      </c>
      <c r="S23" s="33">
        <f>S8+S22</f>
        <v>24</v>
      </c>
      <c r="T23" s="33">
        <f>T8+T22</f>
        <v>3</v>
      </c>
      <c r="U23" s="33">
        <f>U8+U22</f>
        <v>485</v>
      </c>
      <c r="V23" s="34"/>
      <c r="W23" s="33">
        <f>W8+W22</f>
        <v>609</v>
      </c>
      <c r="X23" s="55">
        <v>24.5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4700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65</v>
      </c>
      <c r="C24" s="21"/>
      <c r="D24" s="123">
        <f>D23-E23</f>
        <v>-22</v>
      </c>
      <c r="E24" s="124"/>
      <c r="F24" s="123">
        <f>F23-G23</f>
        <v>-16</v>
      </c>
      <c r="G24" s="124"/>
      <c r="H24" s="125">
        <f>H23-I23</f>
        <v>-14</v>
      </c>
      <c r="I24" s="126"/>
      <c r="J24" s="78"/>
      <c r="K24" s="77"/>
      <c r="L24" s="22"/>
      <c r="M24" s="22"/>
      <c r="N24" s="22"/>
      <c r="O24" s="22"/>
      <c r="P24" s="23"/>
      <c r="Q24" s="24" t="s">
        <v>70</v>
      </c>
      <c r="R24" s="24" t="s">
        <v>69</v>
      </c>
      <c r="S24" s="24" t="s">
        <v>74</v>
      </c>
      <c r="T24" s="24" t="s">
        <v>68</v>
      </c>
      <c r="U24" s="24" t="s">
        <v>75</v>
      </c>
      <c r="V24" s="24"/>
      <c r="W24" s="25">
        <v>664</v>
      </c>
      <c r="X24" s="26">
        <v>23.1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5950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2025-03-03T04:08:37Z</cp:lastPrinted>
  <dcterms:created xsi:type="dcterms:W3CDTF">2020-08-31T08:55:27Z</dcterms:created>
  <dcterms:modified xsi:type="dcterms:W3CDTF">2025-03-03T04:12:54Z</dcterms:modified>
</cp:coreProperties>
</file>