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showHorizontalScroll="0" showVerticalScroll="0" showSheetTabs="0"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Лист1!$A$1:$Z$68</definedName>
  </definedNames>
  <calcPr calcId="125725"/>
</workbook>
</file>

<file path=xl/calcChain.xml><?xml version="1.0" encoding="utf-8"?>
<calcChain xmlns="http://schemas.openxmlformats.org/spreadsheetml/2006/main">
  <c r="O65" i="1"/>
  <c r="N65"/>
  <c r="M65"/>
  <c r="M63" s="1"/>
  <c r="L65"/>
  <c r="K65"/>
  <c r="J65"/>
  <c r="I65"/>
  <c r="G65" s="1"/>
  <c r="H65"/>
  <c r="O64"/>
  <c r="N64"/>
  <c r="N63" s="1"/>
  <c r="M64"/>
  <c r="L64"/>
  <c r="L63" s="1"/>
  <c r="K64"/>
  <c r="J64"/>
  <c r="J63" s="1"/>
  <c r="I64"/>
  <c r="H64"/>
  <c r="G64" s="1"/>
  <c r="O63"/>
  <c r="K63"/>
  <c r="G62"/>
  <c r="G61"/>
  <c r="O60"/>
  <c r="N60"/>
  <c r="M60"/>
  <c r="L60"/>
  <c r="K60"/>
  <c r="J60"/>
  <c r="I60"/>
  <c r="H60"/>
  <c r="G60" s="1"/>
  <c r="G59"/>
  <c r="G58"/>
  <c r="O57"/>
  <c r="N57"/>
  <c r="M57"/>
  <c r="L57"/>
  <c r="K57"/>
  <c r="J57"/>
  <c r="I57"/>
  <c r="G57" s="1"/>
  <c r="H57"/>
  <c r="G56"/>
  <c r="G55"/>
  <c r="O54"/>
  <c r="N54"/>
  <c r="M54"/>
  <c r="L54"/>
  <c r="K54"/>
  <c r="J54"/>
  <c r="I54"/>
  <c r="H54"/>
  <c r="G54" s="1"/>
  <c r="G53"/>
  <c r="G52"/>
  <c r="O51"/>
  <c r="N51"/>
  <c r="M51"/>
  <c r="L51"/>
  <c r="K51"/>
  <c r="J51"/>
  <c r="I51"/>
  <c r="H51"/>
  <c r="G51"/>
  <c r="G50"/>
  <c r="G49"/>
  <c r="O48"/>
  <c r="N48"/>
  <c r="M48"/>
  <c r="L48"/>
  <c r="K48"/>
  <c r="J48"/>
  <c r="I48"/>
  <c r="H48"/>
  <c r="G48" s="1"/>
  <c r="G47"/>
  <c r="G46"/>
  <c r="O45"/>
  <c r="N45"/>
  <c r="M45"/>
  <c r="L45"/>
  <c r="K45"/>
  <c r="J45"/>
  <c r="I45"/>
  <c r="G45" s="1"/>
  <c r="H45"/>
  <c r="G44"/>
  <c r="G43"/>
  <c r="R42"/>
  <c r="O42"/>
  <c r="N42"/>
  <c r="M42"/>
  <c r="L42"/>
  <c r="K42"/>
  <c r="J42"/>
  <c r="I42"/>
  <c r="G42" s="1"/>
  <c r="H42"/>
  <c r="G41"/>
  <c r="G40"/>
  <c r="O39"/>
  <c r="N39"/>
  <c r="M39"/>
  <c r="L39"/>
  <c r="K39"/>
  <c r="J39"/>
  <c r="I39"/>
  <c r="H39"/>
  <c r="G39" s="1"/>
  <c r="G38"/>
  <c r="G37"/>
  <c r="O36"/>
  <c r="N36"/>
  <c r="M36"/>
  <c r="L36"/>
  <c r="K36"/>
  <c r="J36"/>
  <c r="I36"/>
  <c r="H36"/>
  <c r="G36"/>
  <c r="G29"/>
  <c r="G28"/>
  <c r="R27"/>
  <c r="O27"/>
  <c r="N27"/>
  <c r="M27"/>
  <c r="L27"/>
  <c r="K27"/>
  <c r="J27"/>
  <c r="I27"/>
  <c r="H27"/>
  <c r="G27"/>
  <c r="G26"/>
  <c r="G25"/>
  <c r="O24"/>
  <c r="N24"/>
  <c r="M24"/>
  <c r="L24"/>
  <c r="K24"/>
  <c r="J24"/>
  <c r="I24"/>
  <c r="H24"/>
  <c r="G24" s="1"/>
  <c r="G23"/>
  <c r="G22"/>
  <c r="O21"/>
  <c r="N21"/>
  <c r="M21"/>
  <c r="L21"/>
  <c r="K21"/>
  <c r="J21"/>
  <c r="I21"/>
  <c r="G21" s="1"/>
  <c r="H21"/>
  <c r="G20"/>
  <c r="G19"/>
  <c r="O18"/>
  <c r="N18"/>
  <c r="M18"/>
  <c r="L18"/>
  <c r="K18"/>
  <c r="J18"/>
  <c r="I18"/>
  <c r="H18"/>
  <c r="G18" s="1"/>
  <c r="G17"/>
  <c r="G16"/>
  <c r="O15"/>
  <c r="N15"/>
  <c r="M15"/>
  <c r="L15"/>
  <c r="K15"/>
  <c r="J15"/>
  <c r="I15"/>
  <c r="H15"/>
  <c r="G15"/>
  <c r="G14"/>
  <c r="G13"/>
  <c r="R12"/>
  <c r="O12"/>
  <c r="N12"/>
  <c r="M12"/>
  <c r="L12"/>
  <c r="K12"/>
  <c r="J12"/>
  <c r="I12"/>
  <c r="H12"/>
  <c r="G12"/>
  <c r="G11"/>
  <c r="G10"/>
  <c r="O9"/>
  <c r="N9"/>
  <c r="M9"/>
  <c r="L9"/>
  <c r="K9"/>
  <c r="J9"/>
  <c r="I9"/>
  <c r="H9"/>
  <c r="G9" s="1"/>
  <c r="I63" l="1"/>
  <c r="H63"/>
  <c r="G63" s="1"/>
</calcChain>
</file>

<file path=xl/sharedStrings.xml><?xml version="1.0" encoding="utf-8"?>
<sst xmlns="http://schemas.openxmlformats.org/spreadsheetml/2006/main" count="298" uniqueCount="75">
  <si>
    <t>ВСЕГО по муниципальной программе "Развитие экономического потенциала Большереченского муниципального района Омской области"</t>
  </si>
  <si>
    <t>Всего, из них расходы за счет:</t>
  </si>
  <si>
    <t>х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</si>
  <si>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</si>
  <si>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</si>
  <si>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единиц</t>
  </si>
  <si>
    <t>Итого по подпрограмме 2:</t>
  </si>
  <si>
    <t>к постановлению Администрации</t>
  </si>
  <si>
    <t>Большереченского муниципального</t>
  </si>
  <si>
    <t>района Омской области</t>
  </si>
  <si>
    <t>29.3</t>
  </si>
  <si>
    <t>Мероприятие 17: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</si>
  <si>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2021</t>
  </si>
  <si>
    <t>Администрация</t>
  </si>
  <si>
    <t>Проведение Всероссийской переписи населения 
2020 года</t>
  </si>
  <si>
    <t xml:space="preserve">Подпрограмма № 2 "Совершенствование муниципального управления в Большереченском муниципальном районе Омской области" </t>
  </si>
  <si>
    <t>Мероприятие 1: Материально - техническое и организационное обеспечение деятельности Администрации муниципального района</t>
  </si>
  <si>
    <t>МКУ  «Центр финансового и хозяйственного обеспечения» Администрации (далее - МКУ), Администрация</t>
  </si>
  <si>
    <t>Доля экономии бюджетных средств в результате проведения процедур размещения заказов на поставку товаров, выполнение работ, оказание услуг для муниципальных нужд</t>
  </si>
  <si>
    <t>процентов</t>
  </si>
  <si>
    <t>Мероприятие 2: Повышение квалификации и профессиональная переподготовка муниципальных служащих</t>
  </si>
  <si>
    <t xml:space="preserve">Организационно-кадровое управление Администрации </t>
  </si>
  <si>
    <t>Количество муниципальных служащих, прошедших профессиональную переподготовку и повышение квалификации</t>
  </si>
  <si>
    <t>человек</t>
  </si>
  <si>
    <t xml:space="preserve">Мероприятие 3: Обеспечение содержания, технической эксплуатации и обслуживания объектов недвижимого и движимого имущества, находящихся в собственности Администрации </t>
  </si>
  <si>
    <t>МКУ, Администрация</t>
  </si>
  <si>
    <t>Площадь объектов, находящихся в оперативном управлении МКУ "Центр финансового и хозяйственного обеспечения" Большереченского муниципального района Омской области</t>
  </si>
  <si>
    <t>кв. м</t>
  </si>
  <si>
    <t>Мероприятие 4:  Финансовое, материально-техническое, организационное и иное обеспечение мероприятий, проводимых с участием Главы муниципального района, а также других специальных мероприятий, проводимых Администрацией Большереченского муниципального района  Омской области</t>
  </si>
  <si>
    <t>Доля организованных семинаров, совещаний</t>
  </si>
  <si>
    <t>Мероприятие 5: Финансовое, организационное и методическое обеспечение мобилизационной подготовки и мобилизации</t>
  </si>
  <si>
    <t xml:space="preserve">Уполномоченный по делам ГО ЧС и моби-лизационной подготовке Администрации </t>
  </si>
  <si>
    <t>Доля проведенных мероприятий в области мобилизационной подготовки и мобилизации</t>
  </si>
  <si>
    <t>Мероприятие 6: Выплата муниципальных пенсий и выплаты почетным гражданам</t>
  </si>
  <si>
    <t>Администрация Большереченского муниципального района Омской области</t>
  </si>
  <si>
    <t xml:space="preserve">Уровень роста муниципальных пенсий </t>
  </si>
  <si>
    <t>Мероприятие 7: Обеспечение деятельности административной комиссии</t>
  </si>
  <si>
    <t xml:space="preserve">Управление правового обеспечения Администрации </t>
  </si>
  <si>
    <t>единица</t>
  </si>
  <si>
    <t>Мероприятие 8: Качество освещения деятельности Администрации в СМИ и на официальном сайте</t>
  </si>
  <si>
    <t>Доля информационных материалов о деятельности Администрации, размещенных на официальном сайте</t>
  </si>
  <si>
    <t>Мероприятие 9: Публикация сведений о муниципальных услугах в федеральной государственной информационной системе «Федеральный реестр государственных и муниципальных услуг (функций)»</t>
  </si>
  <si>
    <t>Экономический отдел Администрации Большереченского муниципального района Омской области</t>
  </si>
  <si>
    <t>Доля опублико-ванных сведений</t>
  </si>
  <si>
    <t>25</t>
  </si>
  <si>
    <t>Мероприятие 10: Проведение независимой оценки качества предоставления муниципальных услуг</t>
  </si>
  <si>
    <t>Удовлетворенность населения качеством предос-тавляемых муни-ципальных услуг в социальной сфере</t>
  </si>
  <si>
    <t>26</t>
  </si>
  <si>
    <t xml:space="preserve">
Мероприятие 11: Справочно: Расходы, связанные с осуществлением функций руководства и управления в сфере  установленных функций
</t>
  </si>
  <si>
    <t>Администрация, МКУ</t>
  </si>
  <si>
    <t xml:space="preserve">Задолженность по выплате заработной платы </t>
  </si>
  <si>
    <t>%</t>
  </si>
  <si>
    <t>27</t>
  </si>
  <si>
    <t>Мероприятие 12: Выплата подъемного пособия молодым специалистам-медицинским работникам</t>
  </si>
  <si>
    <t xml:space="preserve">
Мероприятие 13: Проведение районного смотра-конкурса среди организаций на лучшее состояние условий и охраны труда
</t>
  </si>
  <si>
    <t xml:space="preserve">Мероприятие 14: Проведение муниципальных выборов
</t>
  </si>
  <si>
    <t>Количество проведенных муниципальных выборов</t>
  </si>
  <si>
    <t>29.1</t>
  </si>
  <si>
    <t xml:space="preserve">Мероприятие 15: Оплата административных санкций
</t>
  </si>
  <si>
    <t>Количество оплаченных административных санкций</t>
  </si>
  <si>
    <t>29.2</t>
  </si>
  <si>
    <t>Мероприятие 16: Развитие системы взаимодействия субъектов гражданского общества, гражданской активности населения</t>
  </si>
  <si>
    <t>2020</t>
  </si>
  <si>
    <t>Приобретение автомобиля</t>
  </si>
  <si>
    <t>МКУ</t>
  </si>
  <si>
    <t>Приложение</t>
  </si>
  <si>
    <t>Количество проведенных смотров-конкурсов на лучшее состояние условий и охраны труда</t>
  </si>
  <si>
    <t>Количество меди-цинских работни-ков-молодых спе-циалистов, полу-чивших подъемное пособие из район-ного бюджета</t>
  </si>
  <si>
    <t>"____" ___________ 2025 г. № ____</t>
  </si>
  <si>
    <t>Доля рассмотренных протоколов (дел)</t>
  </si>
  <si>
    <t>29.4</t>
  </si>
  <si>
    <t>Мероприятие 18: Компенсация расходов по оплате жилых помещений, предоставленных по договору найма (аренды) для работников социальной сферы Большереченского муниципального района Омской области</t>
  </si>
  <si>
    <t>2025</t>
  </si>
  <si>
    <t>2027</t>
  </si>
  <si>
    <t>Доля компенсированных расходов по оплате жилых помещений, предоставленных по договору найма (аренды) для работников социальной сферы Большереченского муниципального района Омской области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</si>
</sst>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 applyAlignment="1">
      <alignment horizontal="right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8"/>
  <sheetViews>
    <sheetView tabSelected="1" view="pageBreakPreview" zoomScaleNormal="85" zoomScaleSheetLayoutView="100" workbookViewId="0">
      <selection activeCell="O17" sqref="O17"/>
    </sheetView>
  </sheetViews>
  <sheetFormatPr defaultRowHeight="15"/>
  <cols>
    <col min="1" max="1" width="4.140625" customWidth="1"/>
    <col min="2" max="2" width="30.85546875" customWidth="1"/>
    <col min="3" max="4" width="6" customWidth="1"/>
    <col min="5" max="5" width="12" customWidth="1"/>
    <col min="6" max="6" width="37.140625" customWidth="1"/>
    <col min="7" max="7" width="13.7109375" customWidth="1"/>
    <col min="8" max="15" width="11.42578125" customWidth="1"/>
    <col min="16" max="16" width="8.5703125" customWidth="1"/>
    <col min="17" max="17" width="4" customWidth="1"/>
    <col min="18" max="18" width="6" customWidth="1"/>
    <col min="19" max="19" width="6.140625" customWidth="1"/>
    <col min="20" max="20" width="6" customWidth="1"/>
    <col min="21" max="21" width="5.5703125" customWidth="1"/>
    <col min="22" max="22" width="6.5703125" customWidth="1"/>
    <col min="23" max="23" width="6.28515625" customWidth="1"/>
    <col min="24" max="24" width="6.140625" customWidth="1"/>
  </cols>
  <sheetData>
    <row r="1" spans="1:26" ht="15.75">
      <c r="W1" s="1" t="s">
        <v>65</v>
      </c>
    </row>
    <row r="2" spans="1:26" ht="15.75">
      <c r="W2" s="1" t="s">
        <v>7</v>
      </c>
    </row>
    <row r="3" spans="1:26" ht="15.75">
      <c r="W3" s="1" t="s">
        <v>8</v>
      </c>
    </row>
    <row r="4" spans="1:26" ht="15.75">
      <c r="W4" s="1" t="s">
        <v>9</v>
      </c>
    </row>
    <row r="5" spans="1:26" ht="15.75">
      <c r="W5" s="1" t="s">
        <v>68</v>
      </c>
    </row>
    <row r="8" spans="1:26" ht="51.75" customHeight="1">
      <c r="A8" s="8">
        <v>15</v>
      </c>
      <c r="B8" s="2" t="s">
        <v>15</v>
      </c>
      <c r="C8" s="3">
        <v>2020</v>
      </c>
      <c r="D8" s="3">
        <v>2027</v>
      </c>
      <c r="E8" s="4" t="s">
        <v>2</v>
      </c>
      <c r="F8" s="4" t="s">
        <v>2</v>
      </c>
      <c r="G8" s="5" t="s">
        <v>2</v>
      </c>
      <c r="H8" s="5" t="s">
        <v>2</v>
      </c>
      <c r="I8" s="5" t="s">
        <v>2</v>
      </c>
      <c r="J8" s="5" t="s">
        <v>2</v>
      </c>
      <c r="K8" s="5" t="s">
        <v>2</v>
      </c>
      <c r="L8" s="5" t="s">
        <v>2</v>
      </c>
      <c r="M8" s="5" t="s">
        <v>2</v>
      </c>
      <c r="N8" s="5" t="s">
        <v>2</v>
      </c>
      <c r="O8" s="5" t="s">
        <v>2</v>
      </c>
      <c r="P8" s="4" t="s">
        <v>2</v>
      </c>
      <c r="Q8" s="4" t="s">
        <v>2</v>
      </c>
      <c r="R8" s="4" t="s">
        <v>2</v>
      </c>
      <c r="S8" s="4" t="s">
        <v>2</v>
      </c>
      <c r="T8" s="4" t="s">
        <v>2</v>
      </c>
      <c r="U8" s="4" t="s">
        <v>2</v>
      </c>
      <c r="V8" s="4" t="s">
        <v>2</v>
      </c>
      <c r="W8" s="4" t="s">
        <v>2</v>
      </c>
      <c r="X8" s="4" t="s">
        <v>2</v>
      </c>
      <c r="Y8" s="4" t="s">
        <v>2</v>
      </c>
      <c r="Z8" s="4" t="s">
        <v>2</v>
      </c>
    </row>
    <row r="9" spans="1:26" ht="46.5" customHeight="1">
      <c r="A9" s="32">
        <v>16</v>
      </c>
      <c r="B9" s="22" t="s">
        <v>16</v>
      </c>
      <c r="C9" s="32">
        <v>2020</v>
      </c>
      <c r="D9" s="32">
        <v>2027</v>
      </c>
      <c r="E9" s="22" t="s">
        <v>17</v>
      </c>
      <c r="F9" s="7" t="s">
        <v>1</v>
      </c>
      <c r="G9" s="6">
        <f>H9+I9+J9+K9+L9+M9+N9+O9</f>
        <v>40982303.68</v>
      </c>
      <c r="H9" s="6">
        <f>H10+H11</f>
        <v>8450084.1099999994</v>
      </c>
      <c r="I9" s="6">
        <f t="shared" ref="I9:O9" si="0">I10+I11</f>
        <v>8500000</v>
      </c>
      <c r="J9" s="6">
        <f t="shared" si="0"/>
        <v>8022026.9000000004</v>
      </c>
      <c r="K9" s="6">
        <f>K10+K11</f>
        <v>3718957.73</v>
      </c>
      <c r="L9" s="6">
        <f t="shared" si="0"/>
        <v>5136939.97</v>
      </c>
      <c r="M9" s="6">
        <f t="shared" si="0"/>
        <v>3154294.97</v>
      </c>
      <c r="N9" s="6">
        <f t="shared" si="0"/>
        <v>2000000</v>
      </c>
      <c r="O9" s="37">
        <f t="shared" si="0"/>
        <v>2000000</v>
      </c>
      <c r="P9" s="35" t="s">
        <v>18</v>
      </c>
      <c r="Q9" s="35" t="s">
        <v>19</v>
      </c>
      <c r="R9" s="14" t="s">
        <v>2</v>
      </c>
      <c r="S9" s="11">
        <v>5</v>
      </c>
      <c r="T9" s="11">
        <v>5</v>
      </c>
      <c r="U9" s="11">
        <v>9.4</v>
      </c>
      <c r="V9" s="14">
        <v>5</v>
      </c>
      <c r="W9" s="14">
        <v>18.399999999999999</v>
      </c>
      <c r="X9" s="14">
        <v>5</v>
      </c>
      <c r="Y9" s="14">
        <v>5</v>
      </c>
      <c r="Z9" s="14">
        <v>5</v>
      </c>
    </row>
    <row r="10" spans="1:26" ht="60.75" customHeight="1">
      <c r="A10" s="33"/>
      <c r="B10" s="23"/>
      <c r="C10" s="33"/>
      <c r="D10" s="33"/>
      <c r="E10" s="23"/>
      <c r="F10" s="7" t="s">
        <v>3</v>
      </c>
      <c r="G10" s="6">
        <f t="shared" ref="G10:G65" si="1">H10+I10+J10+K10+L10+M10+N10+O10</f>
        <v>40982303.68</v>
      </c>
      <c r="H10" s="6">
        <v>8450084.1099999994</v>
      </c>
      <c r="I10" s="6">
        <v>8500000</v>
      </c>
      <c r="J10" s="6">
        <v>8022026.9000000004</v>
      </c>
      <c r="K10" s="6">
        <v>3718957.73</v>
      </c>
      <c r="L10" s="6">
        <v>5136939.97</v>
      </c>
      <c r="M10" s="6">
        <v>3154294.97</v>
      </c>
      <c r="N10" s="6">
        <v>2000000</v>
      </c>
      <c r="O10" s="37">
        <v>2000000</v>
      </c>
      <c r="P10" s="35"/>
      <c r="Q10" s="35"/>
      <c r="R10" s="14"/>
      <c r="S10" s="12"/>
      <c r="T10" s="12"/>
      <c r="U10" s="12"/>
      <c r="V10" s="14"/>
      <c r="W10" s="14"/>
      <c r="X10" s="14"/>
      <c r="Y10" s="14"/>
      <c r="Z10" s="14"/>
    </row>
    <row r="11" spans="1:26" ht="77.25" customHeight="1">
      <c r="A11" s="34"/>
      <c r="B11" s="24"/>
      <c r="C11" s="34"/>
      <c r="D11" s="34"/>
      <c r="E11" s="24"/>
      <c r="F11" s="9" t="s">
        <v>4</v>
      </c>
      <c r="G11" s="6">
        <f t="shared" si="1"/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37">
        <v>0</v>
      </c>
      <c r="P11" s="35"/>
      <c r="Q11" s="35"/>
      <c r="R11" s="14"/>
      <c r="S11" s="13"/>
      <c r="T11" s="13"/>
      <c r="U11" s="13"/>
      <c r="V11" s="14"/>
      <c r="W11" s="14"/>
      <c r="X11" s="14"/>
      <c r="Y11" s="14"/>
      <c r="Z11" s="14"/>
    </row>
    <row r="12" spans="1:26" ht="25.5" customHeight="1">
      <c r="A12" s="32">
        <v>17</v>
      </c>
      <c r="B12" s="22" t="s">
        <v>20</v>
      </c>
      <c r="C12" s="32">
        <v>2020</v>
      </c>
      <c r="D12" s="32">
        <v>2027</v>
      </c>
      <c r="E12" s="22" t="s">
        <v>21</v>
      </c>
      <c r="F12" s="7" t="s">
        <v>1</v>
      </c>
      <c r="G12" s="6">
        <f t="shared" si="1"/>
        <v>224700</v>
      </c>
      <c r="H12" s="6">
        <f>H13+H14</f>
        <v>40000</v>
      </c>
      <c r="I12" s="6">
        <f t="shared" ref="I12:O12" si="2">I13+I14</f>
        <v>40000</v>
      </c>
      <c r="J12" s="6">
        <f t="shared" si="2"/>
        <v>58900</v>
      </c>
      <c r="K12" s="6">
        <f t="shared" si="2"/>
        <v>16000</v>
      </c>
      <c r="L12" s="6">
        <f t="shared" si="2"/>
        <v>69800</v>
      </c>
      <c r="M12" s="6">
        <f t="shared" si="2"/>
        <v>0</v>
      </c>
      <c r="N12" s="6">
        <f t="shared" si="2"/>
        <v>0</v>
      </c>
      <c r="O12" s="37">
        <f t="shared" si="2"/>
        <v>0</v>
      </c>
      <c r="P12" s="35" t="s">
        <v>22</v>
      </c>
      <c r="Q12" s="14" t="s">
        <v>23</v>
      </c>
      <c r="R12" s="14">
        <f>S12+T12+U12+V12+W12+X12+Z12</f>
        <v>55</v>
      </c>
      <c r="S12" s="11">
        <v>10</v>
      </c>
      <c r="T12" s="11">
        <v>10</v>
      </c>
      <c r="U12" s="11">
        <v>7</v>
      </c>
      <c r="V12" s="11">
        <v>1</v>
      </c>
      <c r="W12" s="11">
        <v>7</v>
      </c>
      <c r="X12" s="11">
        <v>10</v>
      </c>
      <c r="Y12" s="11">
        <v>10</v>
      </c>
      <c r="Z12" s="11">
        <v>10</v>
      </c>
    </row>
    <row r="13" spans="1:26" ht="33.75">
      <c r="A13" s="33"/>
      <c r="B13" s="23"/>
      <c r="C13" s="33"/>
      <c r="D13" s="33"/>
      <c r="E13" s="23"/>
      <c r="F13" s="7" t="s">
        <v>3</v>
      </c>
      <c r="G13" s="6">
        <f t="shared" si="1"/>
        <v>224700</v>
      </c>
      <c r="H13" s="6">
        <v>40000</v>
      </c>
      <c r="I13" s="6">
        <v>40000</v>
      </c>
      <c r="J13" s="6">
        <v>58900</v>
      </c>
      <c r="K13" s="6">
        <v>16000</v>
      </c>
      <c r="L13" s="6">
        <v>69800</v>
      </c>
      <c r="M13" s="6">
        <v>0</v>
      </c>
      <c r="N13" s="6">
        <v>0</v>
      </c>
      <c r="O13" s="37">
        <v>0</v>
      </c>
      <c r="P13" s="35"/>
      <c r="Q13" s="14"/>
      <c r="R13" s="14"/>
      <c r="S13" s="12"/>
      <c r="T13" s="12"/>
      <c r="U13" s="12"/>
      <c r="V13" s="12"/>
      <c r="W13" s="12"/>
      <c r="X13" s="12"/>
      <c r="Y13" s="12"/>
      <c r="Z13" s="12"/>
    </row>
    <row r="14" spans="1:26" ht="50.25" customHeight="1">
      <c r="A14" s="34"/>
      <c r="B14" s="24"/>
      <c r="C14" s="34"/>
      <c r="D14" s="34"/>
      <c r="E14" s="24"/>
      <c r="F14" s="9" t="s">
        <v>4</v>
      </c>
      <c r="G14" s="6">
        <f t="shared" si="1"/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37">
        <v>0</v>
      </c>
      <c r="P14" s="35"/>
      <c r="Q14" s="14"/>
      <c r="R14" s="14"/>
      <c r="S14" s="13"/>
      <c r="T14" s="13"/>
      <c r="U14" s="13"/>
      <c r="V14" s="13"/>
      <c r="W14" s="13"/>
      <c r="X14" s="13"/>
      <c r="Y14" s="13"/>
      <c r="Z14" s="13"/>
    </row>
    <row r="15" spans="1:26" ht="26.25" customHeight="1">
      <c r="A15" s="32">
        <v>18</v>
      </c>
      <c r="B15" s="22" t="s">
        <v>24</v>
      </c>
      <c r="C15" s="32">
        <v>2020</v>
      </c>
      <c r="D15" s="32">
        <v>2027</v>
      </c>
      <c r="E15" s="22" t="s">
        <v>25</v>
      </c>
      <c r="F15" s="7" t="s">
        <v>1</v>
      </c>
      <c r="G15" s="6">
        <f t="shared" si="1"/>
        <v>52816985.299999997</v>
      </c>
      <c r="H15" s="6">
        <f>H16+H17</f>
        <v>4400000</v>
      </c>
      <c r="I15" s="6">
        <f t="shared" ref="I15:O15" si="3">I16+I17</f>
        <v>4400000</v>
      </c>
      <c r="J15" s="6">
        <f t="shared" si="3"/>
        <v>15329220.609999999</v>
      </c>
      <c r="K15" s="6">
        <f t="shared" si="3"/>
        <v>5213860.6500000004</v>
      </c>
      <c r="L15" s="6">
        <f t="shared" si="3"/>
        <v>6409069.46</v>
      </c>
      <c r="M15" s="6">
        <f t="shared" si="3"/>
        <v>6882051.3500000006</v>
      </c>
      <c r="N15" s="6">
        <f t="shared" si="3"/>
        <v>5146430.59</v>
      </c>
      <c r="O15" s="37">
        <f t="shared" si="3"/>
        <v>5036352.6399999997</v>
      </c>
      <c r="P15" s="35" t="s">
        <v>26</v>
      </c>
      <c r="Q15" s="35" t="s">
        <v>27</v>
      </c>
      <c r="R15" s="36" t="s">
        <v>2</v>
      </c>
      <c r="S15" s="36">
        <v>1900</v>
      </c>
      <c r="T15" s="36">
        <v>1900</v>
      </c>
      <c r="U15" s="36">
        <v>1737.5</v>
      </c>
      <c r="V15" s="36">
        <v>1737.5</v>
      </c>
      <c r="W15" s="36">
        <v>1737.5</v>
      </c>
      <c r="X15" s="36">
        <v>1737.5</v>
      </c>
      <c r="Y15" s="36">
        <v>1737.5</v>
      </c>
      <c r="Z15" s="36">
        <v>1737.5</v>
      </c>
    </row>
    <row r="16" spans="1:26" ht="33.75">
      <c r="A16" s="33"/>
      <c r="B16" s="23"/>
      <c r="C16" s="33"/>
      <c r="D16" s="33"/>
      <c r="E16" s="23"/>
      <c r="F16" s="7" t="s">
        <v>3</v>
      </c>
      <c r="G16" s="6">
        <f t="shared" si="1"/>
        <v>50803794.859999999</v>
      </c>
      <c r="H16" s="6">
        <v>4400000</v>
      </c>
      <c r="I16" s="6">
        <v>4400000</v>
      </c>
      <c r="J16" s="6">
        <v>13427932.859999999</v>
      </c>
      <c r="K16" s="6">
        <v>5213788.33</v>
      </c>
      <c r="L16" s="6">
        <v>6408716.6399999997</v>
      </c>
      <c r="M16" s="6">
        <v>6881589.0300000003</v>
      </c>
      <c r="N16" s="6">
        <v>5035884</v>
      </c>
      <c r="O16" s="37">
        <v>5035884</v>
      </c>
      <c r="P16" s="35"/>
      <c r="Q16" s="35"/>
      <c r="R16" s="36"/>
      <c r="S16" s="36"/>
      <c r="T16" s="36"/>
      <c r="U16" s="36"/>
      <c r="V16" s="36"/>
      <c r="W16" s="36"/>
      <c r="X16" s="36"/>
      <c r="Y16" s="36"/>
      <c r="Z16" s="36"/>
    </row>
    <row r="17" spans="1:26" ht="96.75" customHeight="1">
      <c r="A17" s="34"/>
      <c r="B17" s="24"/>
      <c r="C17" s="34"/>
      <c r="D17" s="34"/>
      <c r="E17" s="24"/>
      <c r="F17" s="9" t="s">
        <v>4</v>
      </c>
      <c r="G17" s="6">
        <f t="shared" si="1"/>
        <v>2013190.4400000002</v>
      </c>
      <c r="H17" s="6">
        <v>0</v>
      </c>
      <c r="I17" s="6">
        <v>0</v>
      </c>
      <c r="J17" s="6">
        <v>1901287.75</v>
      </c>
      <c r="K17" s="6">
        <v>72.319999999999993</v>
      </c>
      <c r="L17" s="6">
        <v>352.82</v>
      </c>
      <c r="M17" s="6">
        <v>462.32</v>
      </c>
      <c r="N17" s="6">
        <v>110546.59</v>
      </c>
      <c r="O17" s="37">
        <v>468.64</v>
      </c>
      <c r="P17" s="35"/>
      <c r="Q17" s="35"/>
      <c r="R17" s="36"/>
      <c r="S17" s="36"/>
      <c r="T17" s="36"/>
      <c r="U17" s="36"/>
      <c r="V17" s="36"/>
      <c r="W17" s="36"/>
      <c r="X17" s="36"/>
      <c r="Y17" s="36"/>
      <c r="Z17" s="36"/>
    </row>
    <row r="18" spans="1:26" ht="21.75" customHeight="1">
      <c r="A18" s="32">
        <v>19</v>
      </c>
      <c r="B18" s="22" t="s">
        <v>28</v>
      </c>
      <c r="C18" s="32">
        <v>2020</v>
      </c>
      <c r="D18" s="32">
        <v>2027</v>
      </c>
      <c r="E18" s="22" t="s">
        <v>21</v>
      </c>
      <c r="F18" s="7" t="s">
        <v>1</v>
      </c>
      <c r="G18" s="6">
        <f t="shared" si="1"/>
        <v>4249954</v>
      </c>
      <c r="H18" s="6">
        <f>H19+H20</f>
        <v>70160</v>
      </c>
      <c r="I18" s="6">
        <f t="shared" ref="I18:O18" si="4">I19+I20</f>
        <v>100000</v>
      </c>
      <c r="J18" s="6">
        <f t="shared" si="4"/>
        <v>460000</v>
      </c>
      <c r="K18" s="6">
        <f t="shared" si="4"/>
        <v>819794</v>
      </c>
      <c r="L18" s="6">
        <f t="shared" si="4"/>
        <v>700000</v>
      </c>
      <c r="M18" s="6">
        <f t="shared" si="4"/>
        <v>700000</v>
      </c>
      <c r="N18" s="6">
        <f t="shared" si="4"/>
        <v>700000</v>
      </c>
      <c r="O18" s="37">
        <f t="shared" si="4"/>
        <v>700000</v>
      </c>
      <c r="P18" s="35" t="s">
        <v>29</v>
      </c>
      <c r="Q18" s="14" t="s">
        <v>19</v>
      </c>
      <c r="R18" s="14" t="s">
        <v>2</v>
      </c>
      <c r="S18" s="14">
        <v>100</v>
      </c>
      <c r="T18" s="14">
        <v>100</v>
      </c>
      <c r="U18" s="14">
        <v>100</v>
      </c>
      <c r="V18" s="14">
        <v>100</v>
      </c>
      <c r="W18" s="14">
        <v>100</v>
      </c>
      <c r="X18" s="14">
        <v>100</v>
      </c>
      <c r="Y18" s="14">
        <v>100</v>
      </c>
      <c r="Z18" s="14">
        <v>100</v>
      </c>
    </row>
    <row r="19" spans="1:26" ht="33.75">
      <c r="A19" s="33"/>
      <c r="B19" s="23"/>
      <c r="C19" s="33"/>
      <c r="D19" s="33"/>
      <c r="E19" s="23"/>
      <c r="F19" s="7" t="s">
        <v>3</v>
      </c>
      <c r="G19" s="6">
        <f t="shared" si="1"/>
        <v>4249954</v>
      </c>
      <c r="H19" s="6">
        <v>70160</v>
      </c>
      <c r="I19" s="6">
        <v>100000</v>
      </c>
      <c r="J19" s="6">
        <v>460000</v>
      </c>
      <c r="K19" s="6">
        <v>819794</v>
      </c>
      <c r="L19" s="6">
        <v>700000</v>
      </c>
      <c r="M19" s="6">
        <v>700000</v>
      </c>
      <c r="N19" s="6">
        <v>700000</v>
      </c>
      <c r="O19" s="37">
        <v>700000</v>
      </c>
      <c r="P19" s="35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ht="40.5" customHeight="1">
      <c r="A20" s="34"/>
      <c r="B20" s="24"/>
      <c r="C20" s="34"/>
      <c r="D20" s="34"/>
      <c r="E20" s="24"/>
      <c r="F20" s="9" t="s">
        <v>4</v>
      </c>
      <c r="G20" s="6">
        <f t="shared" si="1"/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37">
        <v>0</v>
      </c>
      <c r="P20" s="35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ht="21.75" customHeight="1">
      <c r="A21" s="32">
        <v>20</v>
      </c>
      <c r="B21" s="22" t="s">
        <v>30</v>
      </c>
      <c r="C21" s="32">
        <v>2020</v>
      </c>
      <c r="D21" s="32">
        <v>2027</v>
      </c>
      <c r="E21" s="22" t="s">
        <v>31</v>
      </c>
      <c r="F21" s="7" t="s">
        <v>1</v>
      </c>
      <c r="G21" s="6">
        <f t="shared" si="1"/>
        <v>130000</v>
      </c>
      <c r="H21" s="6">
        <f>H22+H23</f>
        <v>100000</v>
      </c>
      <c r="I21" s="6">
        <f t="shared" ref="I21:O21" si="5">I22+I23</f>
        <v>30000</v>
      </c>
      <c r="J21" s="6">
        <f t="shared" si="5"/>
        <v>0</v>
      </c>
      <c r="K21" s="6">
        <f t="shared" si="5"/>
        <v>0</v>
      </c>
      <c r="L21" s="6">
        <f t="shared" si="5"/>
        <v>0</v>
      </c>
      <c r="M21" s="6">
        <f t="shared" si="5"/>
        <v>0</v>
      </c>
      <c r="N21" s="6">
        <f t="shared" si="5"/>
        <v>0</v>
      </c>
      <c r="O21" s="37">
        <f t="shared" si="5"/>
        <v>0</v>
      </c>
      <c r="P21" s="35" t="s">
        <v>32</v>
      </c>
      <c r="Q21" s="14" t="s">
        <v>19</v>
      </c>
      <c r="R21" s="14" t="s">
        <v>2</v>
      </c>
      <c r="S21" s="14">
        <v>100</v>
      </c>
      <c r="T21" s="14">
        <v>100</v>
      </c>
      <c r="U21" s="14">
        <v>100</v>
      </c>
      <c r="V21" s="14">
        <v>100</v>
      </c>
      <c r="W21" s="14">
        <v>100</v>
      </c>
      <c r="X21" s="14">
        <v>100</v>
      </c>
      <c r="Y21" s="14">
        <v>100</v>
      </c>
      <c r="Z21" s="14">
        <v>100</v>
      </c>
    </row>
    <row r="22" spans="1:26" ht="33.75">
      <c r="A22" s="33"/>
      <c r="B22" s="23"/>
      <c r="C22" s="33"/>
      <c r="D22" s="33"/>
      <c r="E22" s="23"/>
      <c r="F22" s="7" t="s">
        <v>3</v>
      </c>
      <c r="G22" s="6">
        <f t="shared" si="1"/>
        <v>130000</v>
      </c>
      <c r="H22" s="6">
        <v>100000</v>
      </c>
      <c r="I22" s="6">
        <v>30000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37">
        <v>0</v>
      </c>
      <c r="P22" s="35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ht="43.5" customHeight="1">
      <c r="A23" s="34"/>
      <c r="B23" s="24"/>
      <c r="C23" s="34"/>
      <c r="D23" s="34"/>
      <c r="E23" s="24"/>
      <c r="F23" s="9" t="s">
        <v>4</v>
      </c>
      <c r="G23" s="6">
        <f t="shared" si="1"/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37">
        <v>0</v>
      </c>
      <c r="P23" s="35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ht="15" customHeight="1">
      <c r="A24" s="14">
        <v>21</v>
      </c>
      <c r="B24" s="15" t="s">
        <v>33</v>
      </c>
      <c r="C24" s="32">
        <v>2020</v>
      </c>
      <c r="D24" s="32">
        <v>2027</v>
      </c>
      <c r="E24" s="22" t="s">
        <v>34</v>
      </c>
      <c r="F24" s="7" t="s">
        <v>1</v>
      </c>
      <c r="G24" s="6">
        <f t="shared" si="1"/>
        <v>29618800.469999999</v>
      </c>
      <c r="H24" s="6">
        <f>H25+H26</f>
        <v>2530346.7599999998</v>
      </c>
      <c r="I24" s="6">
        <f t="shared" ref="I24:O24" si="6">I25+I26</f>
        <v>2600000</v>
      </c>
      <c r="J24" s="6">
        <f t="shared" si="6"/>
        <v>3454387.08</v>
      </c>
      <c r="K24" s="6">
        <f t="shared" si="6"/>
        <v>3877671.11</v>
      </c>
      <c r="L24" s="6">
        <f t="shared" si="6"/>
        <v>4393892.5999999996</v>
      </c>
      <c r="M24" s="6">
        <f t="shared" si="6"/>
        <v>4254167.6399999997</v>
      </c>
      <c r="N24" s="6">
        <f t="shared" si="6"/>
        <v>4254167.6399999997</v>
      </c>
      <c r="O24" s="37">
        <f t="shared" si="6"/>
        <v>4254167.6399999997</v>
      </c>
      <c r="P24" s="35" t="s">
        <v>35</v>
      </c>
      <c r="Q24" s="14" t="s">
        <v>19</v>
      </c>
      <c r="R24" s="14" t="s">
        <v>2</v>
      </c>
      <c r="S24" s="14">
        <v>2</v>
      </c>
      <c r="T24" s="14">
        <v>2</v>
      </c>
      <c r="U24" s="14">
        <v>2</v>
      </c>
      <c r="V24" s="14">
        <v>2</v>
      </c>
      <c r="W24" s="14">
        <v>2</v>
      </c>
      <c r="X24" s="14">
        <v>2</v>
      </c>
      <c r="Y24" s="14">
        <v>2</v>
      </c>
      <c r="Z24" s="14">
        <v>2</v>
      </c>
    </row>
    <row r="25" spans="1:26" ht="33.75">
      <c r="A25" s="14"/>
      <c r="B25" s="15"/>
      <c r="C25" s="33"/>
      <c r="D25" s="33"/>
      <c r="E25" s="23"/>
      <c r="F25" s="7" t="s">
        <v>3</v>
      </c>
      <c r="G25" s="6">
        <f t="shared" si="1"/>
        <v>29618800.469999999</v>
      </c>
      <c r="H25" s="6">
        <v>2530346.7599999998</v>
      </c>
      <c r="I25" s="6">
        <v>2600000</v>
      </c>
      <c r="J25" s="6">
        <v>3454387.08</v>
      </c>
      <c r="K25" s="6">
        <v>3877671.11</v>
      </c>
      <c r="L25" s="6">
        <v>4393892.5999999996</v>
      </c>
      <c r="M25" s="6">
        <v>4254167.6399999997</v>
      </c>
      <c r="N25" s="6">
        <v>4254167.6399999997</v>
      </c>
      <c r="O25" s="37">
        <v>4254167.6399999997</v>
      </c>
      <c r="P25" s="35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ht="22.5">
      <c r="A26" s="14"/>
      <c r="B26" s="15"/>
      <c r="C26" s="34"/>
      <c r="D26" s="34"/>
      <c r="E26" s="24"/>
      <c r="F26" s="9" t="s">
        <v>4</v>
      </c>
      <c r="G26" s="6">
        <f t="shared" si="1"/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37">
        <v>0</v>
      </c>
      <c r="P26" s="35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ht="15" customHeight="1">
      <c r="A27" s="14">
        <v>22</v>
      </c>
      <c r="B27" s="15" t="s">
        <v>36</v>
      </c>
      <c r="C27" s="27">
        <v>2020</v>
      </c>
      <c r="D27" s="27">
        <v>2027</v>
      </c>
      <c r="E27" s="22" t="s">
        <v>37</v>
      </c>
      <c r="F27" s="7" t="s">
        <v>1</v>
      </c>
      <c r="G27" s="6">
        <f t="shared" si="1"/>
        <v>2796588.37</v>
      </c>
      <c r="H27" s="6">
        <f>H28+H29</f>
        <v>276332</v>
      </c>
      <c r="I27" s="6">
        <f t="shared" ref="I27:O27" si="7">I28+I29</f>
        <v>280000</v>
      </c>
      <c r="J27" s="6">
        <f t="shared" si="7"/>
        <v>337727.37</v>
      </c>
      <c r="K27" s="6">
        <f t="shared" si="7"/>
        <v>344196</v>
      </c>
      <c r="L27" s="6">
        <f t="shared" si="7"/>
        <v>441175</v>
      </c>
      <c r="M27" s="6">
        <f t="shared" si="7"/>
        <v>371749</v>
      </c>
      <c r="N27" s="6">
        <f t="shared" si="7"/>
        <v>372378</v>
      </c>
      <c r="O27" s="37">
        <f t="shared" si="7"/>
        <v>373031</v>
      </c>
      <c r="P27" s="14" t="s">
        <v>69</v>
      </c>
      <c r="Q27" s="14" t="s">
        <v>38</v>
      </c>
      <c r="R27" s="14">
        <f>S27+T27+U27+V27+W27+X27+Z27</f>
        <v>711</v>
      </c>
      <c r="S27" s="11">
        <v>100</v>
      </c>
      <c r="T27" s="11">
        <v>100</v>
      </c>
      <c r="U27" s="11">
        <v>111</v>
      </c>
      <c r="V27" s="11">
        <v>100</v>
      </c>
      <c r="W27" s="11">
        <v>100</v>
      </c>
      <c r="X27" s="11">
        <v>100</v>
      </c>
      <c r="Y27" s="11">
        <v>100</v>
      </c>
      <c r="Z27" s="11">
        <v>100</v>
      </c>
    </row>
    <row r="28" spans="1:26" ht="33.75">
      <c r="A28" s="14"/>
      <c r="B28" s="15"/>
      <c r="C28" s="27"/>
      <c r="D28" s="27"/>
      <c r="E28" s="23"/>
      <c r="F28" s="7" t="s">
        <v>3</v>
      </c>
      <c r="G28" s="6">
        <f t="shared" si="1"/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37">
        <v>0</v>
      </c>
      <c r="P28" s="14"/>
      <c r="Q28" s="14"/>
      <c r="R28" s="14"/>
      <c r="S28" s="12"/>
      <c r="T28" s="12"/>
      <c r="U28" s="12"/>
      <c r="V28" s="12"/>
      <c r="W28" s="12"/>
      <c r="X28" s="12"/>
      <c r="Y28" s="12"/>
      <c r="Z28" s="12"/>
    </row>
    <row r="29" spans="1:26" ht="22.5">
      <c r="A29" s="14"/>
      <c r="B29" s="15"/>
      <c r="C29" s="27"/>
      <c r="D29" s="27"/>
      <c r="E29" s="24"/>
      <c r="F29" s="9" t="s">
        <v>4</v>
      </c>
      <c r="G29" s="6">
        <f t="shared" si="1"/>
        <v>2796588.37</v>
      </c>
      <c r="H29" s="6">
        <v>276332</v>
      </c>
      <c r="I29" s="6">
        <v>280000</v>
      </c>
      <c r="J29" s="6">
        <v>337727.37</v>
      </c>
      <c r="K29" s="6">
        <v>344196</v>
      </c>
      <c r="L29" s="6">
        <v>441175</v>
      </c>
      <c r="M29" s="6">
        <v>371749</v>
      </c>
      <c r="N29" s="6">
        <v>372378</v>
      </c>
      <c r="O29" s="37">
        <v>373031</v>
      </c>
      <c r="P29" s="14"/>
      <c r="Q29" s="14"/>
      <c r="R29" s="14"/>
      <c r="S29" s="13"/>
      <c r="T29" s="13"/>
      <c r="U29" s="13"/>
      <c r="V29" s="13"/>
      <c r="W29" s="13"/>
      <c r="X29" s="13"/>
      <c r="Y29" s="13"/>
      <c r="Z29" s="13"/>
    </row>
    <row r="30" spans="1:26" ht="31.5" customHeight="1">
      <c r="A30" s="14">
        <v>23</v>
      </c>
      <c r="B30" s="22" t="s">
        <v>39</v>
      </c>
      <c r="C30" s="27">
        <v>2020</v>
      </c>
      <c r="D30" s="27">
        <v>2027</v>
      </c>
      <c r="E30" s="22" t="s">
        <v>21</v>
      </c>
      <c r="F30" s="7" t="s">
        <v>1</v>
      </c>
      <c r="G30" s="6" t="s">
        <v>2</v>
      </c>
      <c r="H30" s="6" t="s">
        <v>2</v>
      </c>
      <c r="I30" s="6" t="s">
        <v>2</v>
      </c>
      <c r="J30" s="6" t="s">
        <v>2</v>
      </c>
      <c r="K30" s="6" t="s">
        <v>2</v>
      </c>
      <c r="L30" s="6" t="s">
        <v>2</v>
      </c>
      <c r="M30" s="6" t="s">
        <v>2</v>
      </c>
      <c r="N30" s="6" t="s">
        <v>2</v>
      </c>
      <c r="O30" s="37" t="s">
        <v>2</v>
      </c>
      <c r="P30" s="11" t="s">
        <v>40</v>
      </c>
      <c r="Q30" s="14" t="s">
        <v>19</v>
      </c>
      <c r="R30" s="14" t="s">
        <v>2</v>
      </c>
      <c r="S30" s="11">
        <v>100</v>
      </c>
      <c r="T30" s="11">
        <v>100</v>
      </c>
      <c r="U30" s="11">
        <v>100</v>
      </c>
      <c r="V30" s="11">
        <v>100</v>
      </c>
      <c r="W30" s="11">
        <v>100</v>
      </c>
      <c r="X30" s="11">
        <v>100</v>
      </c>
      <c r="Y30" s="11">
        <v>100</v>
      </c>
      <c r="Z30" s="11">
        <v>100</v>
      </c>
    </row>
    <row r="31" spans="1:26" ht="40.5" customHeight="1">
      <c r="A31" s="14"/>
      <c r="B31" s="23"/>
      <c r="C31" s="27"/>
      <c r="D31" s="27"/>
      <c r="E31" s="23"/>
      <c r="F31" s="7" t="s">
        <v>3</v>
      </c>
      <c r="G31" s="6" t="s">
        <v>2</v>
      </c>
      <c r="H31" s="6" t="s">
        <v>2</v>
      </c>
      <c r="I31" s="6" t="s">
        <v>2</v>
      </c>
      <c r="J31" s="6" t="s">
        <v>2</v>
      </c>
      <c r="K31" s="6" t="s">
        <v>2</v>
      </c>
      <c r="L31" s="6" t="s">
        <v>2</v>
      </c>
      <c r="M31" s="6" t="s">
        <v>2</v>
      </c>
      <c r="N31" s="6" t="s">
        <v>2</v>
      </c>
      <c r="O31" s="37" t="s">
        <v>2</v>
      </c>
      <c r="P31" s="12"/>
      <c r="Q31" s="14"/>
      <c r="R31" s="14"/>
      <c r="S31" s="12"/>
      <c r="T31" s="12"/>
      <c r="U31" s="12"/>
      <c r="V31" s="12"/>
      <c r="W31" s="12"/>
      <c r="X31" s="12"/>
      <c r="Y31" s="12"/>
      <c r="Z31" s="12"/>
    </row>
    <row r="32" spans="1:26" ht="47.25" customHeight="1">
      <c r="A32" s="14"/>
      <c r="B32" s="24"/>
      <c r="C32" s="27"/>
      <c r="D32" s="27"/>
      <c r="E32" s="24"/>
      <c r="F32" s="9" t="s">
        <v>4</v>
      </c>
      <c r="G32" s="6" t="s">
        <v>2</v>
      </c>
      <c r="H32" s="6" t="s">
        <v>2</v>
      </c>
      <c r="I32" s="6" t="s">
        <v>2</v>
      </c>
      <c r="J32" s="6" t="s">
        <v>2</v>
      </c>
      <c r="K32" s="6" t="s">
        <v>2</v>
      </c>
      <c r="L32" s="6" t="s">
        <v>2</v>
      </c>
      <c r="M32" s="6" t="s">
        <v>2</v>
      </c>
      <c r="N32" s="6" t="s">
        <v>2</v>
      </c>
      <c r="O32" s="37" t="s">
        <v>2</v>
      </c>
      <c r="P32" s="13"/>
      <c r="Q32" s="14"/>
      <c r="R32" s="14"/>
      <c r="S32" s="13"/>
      <c r="T32" s="13"/>
      <c r="U32" s="13"/>
      <c r="V32" s="13"/>
      <c r="W32" s="13"/>
      <c r="X32" s="13"/>
      <c r="Y32" s="13"/>
      <c r="Z32" s="13"/>
    </row>
    <row r="33" spans="1:26" ht="15" customHeight="1">
      <c r="A33" s="14">
        <v>24</v>
      </c>
      <c r="B33" s="22" t="s">
        <v>41</v>
      </c>
      <c r="C33" s="27">
        <v>2020</v>
      </c>
      <c r="D33" s="27">
        <v>2027</v>
      </c>
      <c r="E33" s="22" t="s">
        <v>42</v>
      </c>
      <c r="F33" s="7" t="s">
        <v>1</v>
      </c>
      <c r="G33" s="6" t="s">
        <v>2</v>
      </c>
      <c r="H33" s="6" t="s">
        <v>2</v>
      </c>
      <c r="I33" s="6" t="s">
        <v>2</v>
      </c>
      <c r="J33" s="6" t="s">
        <v>2</v>
      </c>
      <c r="K33" s="6" t="s">
        <v>2</v>
      </c>
      <c r="L33" s="6" t="s">
        <v>2</v>
      </c>
      <c r="M33" s="6" t="s">
        <v>2</v>
      </c>
      <c r="N33" s="6" t="s">
        <v>2</v>
      </c>
      <c r="O33" s="37" t="s">
        <v>2</v>
      </c>
      <c r="P33" s="11" t="s">
        <v>43</v>
      </c>
      <c r="Q33" s="14" t="s">
        <v>19</v>
      </c>
      <c r="R33" s="11" t="s">
        <v>2</v>
      </c>
      <c r="S33" s="11">
        <v>100</v>
      </c>
      <c r="T33" s="11">
        <v>100</v>
      </c>
      <c r="U33" s="11">
        <v>100</v>
      </c>
      <c r="V33" s="11">
        <v>100</v>
      </c>
      <c r="W33" s="11">
        <v>100</v>
      </c>
      <c r="X33" s="11">
        <v>100</v>
      </c>
      <c r="Y33" s="11">
        <v>100</v>
      </c>
      <c r="Z33" s="11">
        <v>100</v>
      </c>
    </row>
    <row r="34" spans="1:26" ht="27" customHeight="1">
      <c r="A34" s="14"/>
      <c r="B34" s="23"/>
      <c r="C34" s="27"/>
      <c r="D34" s="27"/>
      <c r="E34" s="23"/>
      <c r="F34" s="7" t="s">
        <v>3</v>
      </c>
      <c r="G34" s="6" t="s">
        <v>2</v>
      </c>
      <c r="H34" s="6" t="s">
        <v>2</v>
      </c>
      <c r="I34" s="6" t="s">
        <v>2</v>
      </c>
      <c r="J34" s="6" t="s">
        <v>2</v>
      </c>
      <c r="K34" s="6" t="s">
        <v>2</v>
      </c>
      <c r="L34" s="6" t="s">
        <v>2</v>
      </c>
      <c r="M34" s="6" t="s">
        <v>2</v>
      </c>
      <c r="N34" s="6" t="s">
        <v>2</v>
      </c>
      <c r="O34" s="37" t="s">
        <v>2</v>
      </c>
      <c r="P34" s="12"/>
      <c r="Q34" s="14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22.5">
      <c r="A35" s="14"/>
      <c r="B35" s="24"/>
      <c r="C35" s="27"/>
      <c r="D35" s="27"/>
      <c r="E35" s="24"/>
      <c r="F35" s="9" t="s">
        <v>4</v>
      </c>
      <c r="G35" s="6" t="s">
        <v>2</v>
      </c>
      <c r="H35" s="6" t="s">
        <v>2</v>
      </c>
      <c r="I35" s="6" t="s">
        <v>2</v>
      </c>
      <c r="J35" s="6" t="s">
        <v>2</v>
      </c>
      <c r="K35" s="6" t="s">
        <v>2</v>
      </c>
      <c r="L35" s="6" t="s">
        <v>2</v>
      </c>
      <c r="M35" s="6" t="s">
        <v>2</v>
      </c>
      <c r="N35" s="6" t="s">
        <v>2</v>
      </c>
      <c r="O35" s="37" t="s">
        <v>2</v>
      </c>
      <c r="P35" s="13"/>
      <c r="Q35" s="14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37.5" customHeight="1">
      <c r="A36" s="29" t="s">
        <v>44</v>
      </c>
      <c r="B36" s="22" t="s">
        <v>45</v>
      </c>
      <c r="C36" s="11">
        <v>2020</v>
      </c>
      <c r="D36" s="11">
        <v>2027</v>
      </c>
      <c r="E36" s="22" t="s">
        <v>13</v>
      </c>
      <c r="F36" s="7" t="s">
        <v>1</v>
      </c>
      <c r="G36" s="6">
        <f t="shared" si="1"/>
        <v>356800</v>
      </c>
      <c r="H36" s="6">
        <f>H37+H38</f>
        <v>200000</v>
      </c>
      <c r="I36" s="6">
        <f t="shared" ref="I36:O36" si="8">I37+I38</f>
        <v>40000</v>
      </c>
      <c r="J36" s="6">
        <f t="shared" si="8"/>
        <v>36800</v>
      </c>
      <c r="K36" s="6">
        <f t="shared" si="8"/>
        <v>0</v>
      </c>
      <c r="L36" s="6">
        <f t="shared" si="8"/>
        <v>0</v>
      </c>
      <c r="M36" s="6">
        <f t="shared" si="8"/>
        <v>40000</v>
      </c>
      <c r="N36" s="6">
        <f t="shared" si="8"/>
        <v>40000</v>
      </c>
      <c r="O36" s="37">
        <f t="shared" si="8"/>
        <v>0</v>
      </c>
      <c r="P36" s="11" t="s">
        <v>46</v>
      </c>
      <c r="Q36" s="14" t="s">
        <v>19</v>
      </c>
      <c r="R36" s="14" t="s">
        <v>2</v>
      </c>
      <c r="S36" s="14">
        <v>86</v>
      </c>
      <c r="T36" s="14">
        <v>87</v>
      </c>
      <c r="U36" s="14">
        <v>88</v>
      </c>
      <c r="V36" s="14">
        <v>90</v>
      </c>
      <c r="W36" s="14">
        <v>92</v>
      </c>
      <c r="X36" s="14">
        <v>93</v>
      </c>
      <c r="Y36" s="14">
        <v>94</v>
      </c>
      <c r="Z36" s="14">
        <v>95</v>
      </c>
    </row>
    <row r="37" spans="1:26" ht="33.75">
      <c r="A37" s="30"/>
      <c r="B37" s="23"/>
      <c r="C37" s="12"/>
      <c r="D37" s="12"/>
      <c r="E37" s="23"/>
      <c r="F37" s="7" t="s">
        <v>3</v>
      </c>
      <c r="G37" s="6">
        <f t="shared" si="1"/>
        <v>356800</v>
      </c>
      <c r="H37" s="6">
        <v>200000</v>
      </c>
      <c r="I37" s="6">
        <v>40000</v>
      </c>
      <c r="J37" s="6">
        <v>36800</v>
      </c>
      <c r="K37" s="6">
        <v>0</v>
      </c>
      <c r="L37" s="6">
        <v>0</v>
      </c>
      <c r="M37" s="6">
        <v>40000</v>
      </c>
      <c r="N37" s="6">
        <v>40000</v>
      </c>
      <c r="O37" s="37">
        <v>0</v>
      </c>
      <c r="P37" s="26"/>
      <c r="Q37" s="14"/>
      <c r="R37" s="14" t="s">
        <v>2</v>
      </c>
      <c r="S37" s="14" t="s">
        <v>2</v>
      </c>
      <c r="T37" s="14" t="s">
        <v>2</v>
      </c>
      <c r="U37" s="14" t="s">
        <v>2</v>
      </c>
      <c r="V37" s="14" t="s">
        <v>2</v>
      </c>
      <c r="W37" s="14" t="s">
        <v>2</v>
      </c>
      <c r="X37" s="14" t="s">
        <v>2</v>
      </c>
      <c r="Y37" s="14" t="s">
        <v>2</v>
      </c>
      <c r="Z37" s="14"/>
    </row>
    <row r="38" spans="1:26" ht="43.5" customHeight="1">
      <c r="A38" s="31"/>
      <c r="B38" s="24"/>
      <c r="C38" s="13"/>
      <c r="D38" s="13"/>
      <c r="E38" s="24"/>
      <c r="F38" s="9" t="s">
        <v>4</v>
      </c>
      <c r="G38" s="6">
        <f t="shared" si="1"/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37">
        <v>0</v>
      </c>
      <c r="P38" s="28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ht="24.75" customHeight="1">
      <c r="A39" s="29" t="s">
        <v>47</v>
      </c>
      <c r="B39" s="22" t="s">
        <v>48</v>
      </c>
      <c r="C39" s="11">
        <v>2020</v>
      </c>
      <c r="D39" s="11">
        <v>2027</v>
      </c>
      <c r="E39" s="22" t="s">
        <v>49</v>
      </c>
      <c r="F39" s="7" t="s">
        <v>1</v>
      </c>
      <c r="G39" s="6">
        <f t="shared" si="1"/>
        <v>341664891.83999997</v>
      </c>
      <c r="H39" s="6">
        <f>H40+H41</f>
        <v>29501891.699999999</v>
      </c>
      <c r="I39" s="6">
        <f t="shared" ref="I39:O39" si="9">I40+I41</f>
        <v>30000000</v>
      </c>
      <c r="J39" s="6">
        <f t="shared" si="9"/>
        <v>37810920.170000002</v>
      </c>
      <c r="K39" s="6">
        <f t="shared" si="9"/>
        <v>45669555.32</v>
      </c>
      <c r="L39" s="6">
        <f t="shared" si="9"/>
        <v>50441222.340000004</v>
      </c>
      <c r="M39" s="6">
        <f t="shared" si="9"/>
        <v>51184568.289999999</v>
      </c>
      <c r="N39" s="6">
        <f t="shared" si="9"/>
        <v>48528367.009999998</v>
      </c>
      <c r="O39" s="37">
        <f t="shared" si="9"/>
        <v>48528367.009999998</v>
      </c>
      <c r="P39" s="11" t="s">
        <v>50</v>
      </c>
      <c r="Q39" s="14" t="s">
        <v>51</v>
      </c>
      <c r="R39" s="14" t="s">
        <v>2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</row>
    <row r="40" spans="1:26" ht="24.75" customHeight="1">
      <c r="A40" s="30"/>
      <c r="B40" s="23"/>
      <c r="C40" s="12"/>
      <c r="D40" s="12"/>
      <c r="E40" s="23"/>
      <c r="F40" s="7" t="s">
        <v>3</v>
      </c>
      <c r="G40" s="6">
        <f t="shared" si="1"/>
        <v>335745160.56</v>
      </c>
      <c r="H40" s="6">
        <v>29501891.699999999</v>
      </c>
      <c r="I40" s="6">
        <v>30000000</v>
      </c>
      <c r="J40" s="6">
        <v>36030817.380000003</v>
      </c>
      <c r="K40" s="6">
        <v>45000421.280000001</v>
      </c>
      <c r="L40" s="6">
        <v>49026855.890000001</v>
      </c>
      <c r="M40" s="6">
        <v>50499192.289999999</v>
      </c>
      <c r="N40" s="6">
        <v>47842991.009999998</v>
      </c>
      <c r="O40" s="6">
        <v>47842991.009999998</v>
      </c>
      <c r="P40" s="12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ht="22.5">
      <c r="A41" s="31"/>
      <c r="B41" s="24"/>
      <c r="C41" s="13"/>
      <c r="D41" s="13"/>
      <c r="E41" s="24"/>
      <c r="F41" s="9" t="s">
        <v>4</v>
      </c>
      <c r="G41" s="6">
        <f t="shared" si="1"/>
        <v>5919731.2800000003</v>
      </c>
      <c r="H41" s="6">
        <v>0</v>
      </c>
      <c r="I41" s="6">
        <v>0</v>
      </c>
      <c r="J41" s="6">
        <v>1780102.79</v>
      </c>
      <c r="K41" s="6">
        <v>669134.04</v>
      </c>
      <c r="L41" s="6">
        <v>1414366.45</v>
      </c>
      <c r="M41" s="6">
        <v>685376</v>
      </c>
      <c r="N41" s="6">
        <v>685376</v>
      </c>
      <c r="O41" s="6">
        <v>685376</v>
      </c>
      <c r="P41" s="13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ht="30" customHeight="1">
      <c r="A42" s="29" t="s">
        <v>52</v>
      </c>
      <c r="B42" s="22" t="s">
        <v>53</v>
      </c>
      <c r="C42" s="11">
        <v>2020</v>
      </c>
      <c r="D42" s="11">
        <v>2027</v>
      </c>
      <c r="E42" s="22" t="s">
        <v>13</v>
      </c>
      <c r="F42" s="7" t="s">
        <v>1</v>
      </c>
      <c r="G42" s="6">
        <f t="shared" si="1"/>
        <v>454000</v>
      </c>
      <c r="H42" s="6">
        <f>H43+H44</f>
        <v>50000</v>
      </c>
      <c r="I42" s="6">
        <f t="shared" ref="I42:O42" si="10">I43+I44</f>
        <v>110000</v>
      </c>
      <c r="J42" s="6">
        <f t="shared" si="10"/>
        <v>48000</v>
      </c>
      <c r="K42" s="6">
        <f t="shared" si="10"/>
        <v>46000</v>
      </c>
      <c r="L42" s="6">
        <f t="shared" si="10"/>
        <v>50000</v>
      </c>
      <c r="M42" s="6">
        <f t="shared" si="10"/>
        <v>50000</v>
      </c>
      <c r="N42" s="6">
        <f t="shared" si="10"/>
        <v>50000</v>
      </c>
      <c r="O42" s="37">
        <f t="shared" si="10"/>
        <v>50000</v>
      </c>
      <c r="P42" s="11" t="s">
        <v>67</v>
      </c>
      <c r="Q42" s="14" t="s">
        <v>23</v>
      </c>
      <c r="R42" s="14">
        <f>S42+T42+U42+V42+W42++X42+Z42</f>
        <v>32</v>
      </c>
      <c r="S42" s="14">
        <v>3</v>
      </c>
      <c r="T42" s="14">
        <v>6</v>
      </c>
      <c r="U42" s="14">
        <v>6</v>
      </c>
      <c r="V42" s="14">
        <v>2</v>
      </c>
      <c r="W42" s="14">
        <v>5</v>
      </c>
      <c r="X42" s="14">
        <v>5</v>
      </c>
      <c r="Y42" s="14">
        <v>5</v>
      </c>
      <c r="Z42" s="14">
        <v>5</v>
      </c>
    </row>
    <row r="43" spans="1:26" ht="33.75">
      <c r="A43" s="30"/>
      <c r="B43" s="23"/>
      <c r="C43" s="12"/>
      <c r="D43" s="12"/>
      <c r="E43" s="23"/>
      <c r="F43" s="7" t="s">
        <v>3</v>
      </c>
      <c r="G43" s="6">
        <f t="shared" si="1"/>
        <v>454000</v>
      </c>
      <c r="H43" s="6">
        <v>50000</v>
      </c>
      <c r="I43" s="6">
        <v>110000</v>
      </c>
      <c r="J43" s="6">
        <v>48000</v>
      </c>
      <c r="K43" s="6">
        <v>46000</v>
      </c>
      <c r="L43" s="6">
        <v>50000</v>
      </c>
      <c r="M43" s="6">
        <v>50000</v>
      </c>
      <c r="N43" s="6">
        <v>50000</v>
      </c>
      <c r="O43" s="37">
        <v>50000</v>
      </c>
      <c r="P43" s="26"/>
      <c r="Q43" s="14"/>
      <c r="R43" s="14" t="s">
        <v>2</v>
      </c>
      <c r="S43" s="14" t="s">
        <v>2</v>
      </c>
      <c r="T43" s="14" t="s">
        <v>2</v>
      </c>
      <c r="U43" s="14" t="s">
        <v>2</v>
      </c>
      <c r="V43" s="14" t="s">
        <v>2</v>
      </c>
      <c r="W43" s="14" t="s">
        <v>2</v>
      </c>
      <c r="X43" s="14">
        <v>94</v>
      </c>
      <c r="Y43" s="14">
        <v>95</v>
      </c>
      <c r="Z43" s="14"/>
    </row>
    <row r="44" spans="1:26" ht="51" customHeight="1">
      <c r="A44" s="31"/>
      <c r="B44" s="24"/>
      <c r="C44" s="13"/>
      <c r="D44" s="13"/>
      <c r="E44" s="24"/>
      <c r="F44" s="9" t="s">
        <v>4</v>
      </c>
      <c r="G44" s="6">
        <f t="shared" si="1"/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37">
        <v>0</v>
      </c>
      <c r="P44" s="28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ht="15" customHeight="1">
      <c r="A45" s="11">
        <v>28</v>
      </c>
      <c r="B45" s="22" t="s">
        <v>54</v>
      </c>
      <c r="C45" s="27">
        <v>2020</v>
      </c>
      <c r="D45" s="27">
        <v>2027</v>
      </c>
      <c r="E45" s="22" t="s">
        <v>13</v>
      </c>
      <c r="F45" s="7" t="s">
        <v>1</v>
      </c>
      <c r="G45" s="6">
        <f t="shared" si="1"/>
        <v>160000</v>
      </c>
      <c r="H45" s="6">
        <f>H46+H47</f>
        <v>20000</v>
      </c>
      <c r="I45" s="6">
        <f t="shared" ref="I45:O45" si="11">I46+I47</f>
        <v>20000</v>
      </c>
      <c r="J45" s="6">
        <f t="shared" si="11"/>
        <v>20000</v>
      </c>
      <c r="K45" s="6">
        <f t="shared" si="11"/>
        <v>20000</v>
      </c>
      <c r="L45" s="6">
        <f t="shared" si="11"/>
        <v>20000</v>
      </c>
      <c r="M45" s="6">
        <f t="shared" si="11"/>
        <v>20000</v>
      </c>
      <c r="N45" s="6">
        <f t="shared" si="11"/>
        <v>20000</v>
      </c>
      <c r="O45" s="37">
        <f t="shared" si="11"/>
        <v>20000</v>
      </c>
      <c r="P45" s="11" t="s">
        <v>66</v>
      </c>
      <c r="Q45" s="11" t="s">
        <v>5</v>
      </c>
      <c r="R45" s="11">
        <v>7</v>
      </c>
      <c r="S45" s="11">
        <v>1</v>
      </c>
      <c r="T45" s="11">
        <v>1</v>
      </c>
      <c r="U45" s="11">
        <v>1</v>
      </c>
      <c r="V45" s="11">
        <v>1</v>
      </c>
      <c r="W45" s="11">
        <v>1</v>
      </c>
      <c r="X45" s="11">
        <v>1</v>
      </c>
      <c r="Y45" s="11">
        <v>1</v>
      </c>
      <c r="Z45" s="11">
        <v>1</v>
      </c>
    </row>
    <row r="46" spans="1:26" ht="33.75">
      <c r="A46" s="12"/>
      <c r="B46" s="23"/>
      <c r="C46" s="27"/>
      <c r="D46" s="27"/>
      <c r="E46" s="23"/>
      <c r="F46" s="7" t="s">
        <v>3</v>
      </c>
      <c r="G46" s="6">
        <f t="shared" si="1"/>
        <v>160000</v>
      </c>
      <c r="H46" s="6">
        <v>20000</v>
      </c>
      <c r="I46" s="6">
        <v>20000</v>
      </c>
      <c r="J46" s="6">
        <v>20000</v>
      </c>
      <c r="K46" s="6">
        <v>20000</v>
      </c>
      <c r="L46" s="6">
        <v>20000</v>
      </c>
      <c r="M46" s="6">
        <v>20000</v>
      </c>
      <c r="N46" s="6">
        <v>20000</v>
      </c>
      <c r="O46" s="37">
        <v>20000</v>
      </c>
      <c r="P46" s="12"/>
      <c r="Q46" s="12"/>
      <c r="R46" s="12" t="s">
        <v>2</v>
      </c>
      <c r="S46" s="12"/>
      <c r="T46" s="12"/>
      <c r="U46" s="12"/>
      <c r="V46" s="12"/>
      <c r="W46" s="12"/>
      <c r="X46" s="12"/>
      <c r="Y46" s="12"/>
      <c r="Z46" s="12"/>
    </row>
    <row r="47" spans="1:26" ht="46.5" customHeight="1">
      <c r="A47" s="13"/>
      <c r="B47" s="24"/>
      <c r="C47" s="27"/>
      <c r="D47" s="27"/>
      <c r="E47" s="24"/>
      <c r="F47" s="9" t="s">
        <v>4</v>
      </c>
      <c r="G47" s="6">
        <f t="shared" si="1"/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37">
        <v>0</v>
      </c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5" customHeight="1">
      <c r="A48" s="11">
        <v>29</v>
      </c>
      <c r="B48" s="22" t="s">
        <v>55</v>
      </c>
      <c r="C48" s="27">
        <v>2020</v>
      </c>
      <c r="D48" s="27">
        <v>2020</v>
      </c>
      <c r="E48" s="22" t="s">
        <v>13</v>
      </c>
      <c r="F48" s="7" t="s">
        <v>1</v>
      </c>
      <c r="G48" s="6">
        <f t="shared" si="1"/>
        <v>2241786.4</v>
      </c>
      <c r="H48" s="6">
        <f t="shared" ref="H48:O48" si="12">H49+H50</f>
        <v>1921680</v>
      </c>
      <c r="I48" s="6">
        <f t="shared" si="12"/>
        <v>0</v>
      </c>
      <c r="J48" s="6">
        <f t="shared" si="12"/>
        <v>320106.40000000002</v>
      </c>
      <c r="K48" s="6">
        <f t="shared" si="12"/>
        <v>0</v>
      </c>
      <c r="L48" s="6">
        <f t="shared" si="12"/>
        <v>0</v>
      </c>
      <c r="M48" s="6">
        <f t="shared" si="12"/>
        <v>0</v>
      </c>
      <c r="N48" s="6">
        <f t="shared" si="12"/>
        <v>0</v>
      </c>
      <c r="O48" s="37">
        <f t="shared" si="12"/>
        <v>0</v>
      </c>
      <c r="P48" s="11" t="s">
        <v>56</v>
      </c>
      <c r="Q48" s="11" t="s">
        <v>5</v>
      </c>
      <c r="R48" s="11">
        <v>2</v>
      </c>
      <c r="S48" s="11">
        <v>1</v>
      </c>
      <c r="T48" s="11">
        <v>0</v>
      </c>
      <c r="U48" s="11">
        <v>1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</row>
    <row r="49" spans="1:26" ht="28.5" customHeight="1">
      <c r="A49" s="12"/>
      <c r="B49" s="23"/>
      <c r="C49" s="27"/>
      <c r="D49" s="27"/>
      <c r="E49" s="23"/>
      <c r="F49" s="7" t="s">
        <v>3</v>
      </c>
      <c r="G49" s="6">
        <f t="shared" si="1"/>
        <v>2241786.4</v>
      </c>
      <c r="H49" s="6">
        <v>1921680</v>
      </c>
      <c r="I49" s="6">
        <v>0</v>
      </c>
      <c r="J49" s="6">
        <v>320106.40000000002</v>
      </c>
      <c r="K49" s="6">
        <v>0</v>
      </c>
      <c r="L49" s="6">
        <v>0</v>
      </c>
      <c r="M49" s="6">
        <v>0</v>
      </c>
      <c r="N49" s="6">
        <v>0</v>
      </c>
      <c r="O49" s="37">
        <v>0</v>
      </c>
      <c r="P49" s="12"/>
      <c r="Q49" s="12"/>
      <c r="R49" s="12" t="s">
        <v>2</v>
      </c>
      <c r="S49" s="12"/>
      <c r="T49" s="12"/>
      <c r="U49" s="12"/>
      <c r="V49" s="12"/>
      <c r="W49" s="12"/>
      <c r="X49" s="12"/>
      <c r="Y49" s="12"/>
      <c r="Z49" s="12"/>
    </row>
    <row r="50" spans="1:26" ht="22.5">
      <c r="A50" s="13"/>
      <c r="B50" s="24"/>
      <c r="C50" s="27"/>
      <c r="D50" s="27"/>
      <c r="E50" s="24"/>
      <c r="F50" s="9" t="s">
        <v>4</v>
      </c>
      <c r="G50" s="6">
        <f t="shared" si="1"/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37">
        <v>0</v>
      </c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spans="1:26" ht="15" customHeight="1">
      <c r="A51" s="16" t="s">
        <v>57</v>
      </c>
      <c r="B51" s="22" t="s">
        <v>58</v>
      </c>
      <c r="C51" s="27">
        <v>2020</v>
      </c>
      <c r="D51" s="27">
        <v>2020</v>
      </c>
      <c r="E51" s="22" t="s">
        <v>13</v>
      </c>
      <c r="F51" s="7" t="s">
        <v>1</v>
      </c>
      <c r="G51" s="6">
        <f t="shared" si="1"/>
        <v>2162621.09</v>
      </c>
      <c r="H51" s="6">
        <f t="shared" ref="H51:O51" si="13">H52+H53</f>
        <v>20100</v>
      </c>
      <c r="I51" s="6">
        <f t="shared" si="13"/>
        <v>0</v>
      </c>
      <c r="J51" s="6">
        <f t="shared" si="13"/>
        <v>0</v>
      </c>
      <c r="K51" s="6">
        <f t="shared" si="13"/>
        <v>420198.6</v>
      </c>
      <c r="L51" s="6">
        <f t="shared" si="13"/>
        <v>276056.49</v>
      </c>
      <c r="M51" s="6">
        <f t="shared" si="13"/>
        <v>486266</v>
      </c>
      <c r="N51" s="6">
        <f t="shared" si="13"/>
        <v>480000</v>
      </c>
      <c r="O51" s="37">
        <f t="shared" si="13"/>
        <v>480000</v>
      </c>
      <c r="P51" s="11" t="s">
        <v>59</v>
      </c>
      <c r="Q51" s="11" t="s">
        <v>5</v>
      </c>
      <c r="R51" s="11">
        <v>4</v>
      </c>
      <c r="S51" s="11">
        <v>2</v>
      </c>
      <c r="T51" s="11">
        <v>0</v>
      </c>
      <c r="U51" s="11">
        <v>0</v>
      </c>
      <c r="V51" s="11">
        <v>2</v>
      </c>
      <c r="W51" s="11">
        <v>0</v>
      </c>
      <c r="X51" s="11">
        <v>0</v>
      </c>
      <c r="Y51" s="11">
        <v>0</v>
      </c>
      <c r="Z51" s="11">
        <v>0</v>
      </c>
    </row>
    <row r="52" spans="1:26" ht="24" customHeight="1">
      <c r="A52" s="17"/>
      <c r="B52" s="23"/>
      <c r="C52" s="27"/>
      <c r="D52" s="27"/>
      <c r="E52" s="23"/>
      <c r="F52" s="7" t="s">
        <v>3</v>
      </c>
      <c r="G52" s="6">
        <f t="shared" si="1"/>
        <v>2162621.09</v>
      </c>
      <c r="H52" s="6">
        <v>20100</v>
      </c>
      <c r="I52" s="6">
        <v>0</v>
      </c>
      <c r="J52" s="6">
        <v>0</v>
      </c>
      <c r="K52" s="6">
        <v>420198.6</v>
      </c>
      <c r="L52" s="6">
        <v>276056.49</v>
      </c>
      <c r="M52" s="6">
        <v>486266</v>
      </c>
      <c r="N52" s="6">
        <v>480000</v>
      </c>
      <c r="O52" s="37">
        <v>480000</v>
      </c>
      <c r="P52" s="12"/>
      <c r="Q52" s="12"/>
      <c r="R52" s="12" t="s">
        <v>2</v>
      </c>
      <c r="S52" s="12"/>
      <c r="T52" s="12"/>
      <c r="U52" s="12"/>
      <c r="V52" s="12"/>
      <c r="W52" s="12"/>
      <c r="X52" s="12"/>
      <c r="Y52" s="12"/>
      <c r="Z52" s="12"/>
    </row>
    <row r="53" spans="1:26" ht="23.25" customHeight="1">
      <c r="A53" s="18"/>
      <c r="B53" s="24"/>
      <c r="C53" s="27"/>
      <c r="D53" s="27"/>
      <c r="E53" s="24"/>
      <c r="F53" s="9" t="s">
        <v>4</v>
      </c>
      <c r="G53" s="6">
        <f t="shared" si="1"/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37">
        <v>0</v>
      </c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spans="1:26" ht="15" customHeight="1">
      <c r="A54" s="16" t="s">
        <v>60</v>
      </c>
      <c r="B54" s="19" t="s">
        <v>61</v>
      </c>
      <c r="C54" s="16" t="s">
        <v>62</v>
      </c>
      <c r="D54" s="16" t="s">
        <v>62</v>
      </c>
      <c r="E54" s="10"/>
      <c r="F54" s="7" t="s">
        <v>1</v>
      </c>
      <c r="G54" s="6">
        <f t="shared" si="1"/>
        <v>900000</v>
      </c>
      <c r="H54" s="6">
        <f>H55+H56</f>
        <v>900000</v>
      </c>
      <c r="I54" s="6">
        <f t="shared" ref="I54:O54" si="14">I55+I56</f>
        <v>0</v>
      </c>
      <c r="J54" s="6">
        <f t="shared" si="14"/>
        <v>0</v>
      </c>
      <c r="K54" s="6">
        <f t="shared" si="14"/>
        <v>0</v>
      </c>
      <c r="L54" s="6">
        <f t="shared" si="14"/>
        <v>0</v>
      </c>
      <c r="M54" s="6">
        <f t="shared" si="14"/>
        <v>0</v>
      </c>
      <c r="N54" s="6">
        <f t="shared" si="14"/>
        <v>0</v>
      </c>
      <c r="O54" s="37">
        <f t="shared" si="14"/>
        <v>0</v>
      </c>
      <c r="P54" s="11" t="s">
        <v>63</v>
      </c>
      <c r="Q54" s="11" t="s">
        <v>5</v>
      </c>
      <c r="R54" s="11">
        <v>1</v>
      </c>
      <c r="S54" s="11">
        <v>1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</row>
    <row r="55" spans="1:26" ht="33.75">
      <c r="A55" s="17"/>
      <c r="B55" s="20"/>
      <c r="C55" s="17"/>
      <c r="D55" s="17"/>
      <c r="E55" s="10" t="s">
        <v>64</v>
      </c>
      <c r="F55" s="7" t="s">
        <v>3</v>
      </c>
      <c r="G55" s="6">
        <f t="shared" si="1"/>
        <v>27000</v>
      </c>
      <c r="H55" s="6">
        <v>27000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37">
        <v>0</v>
      </c>
      <c r="P55" s="26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ht="14.25" customHeight="1">
      <c r="A56" s="18"/>
      <c r="B56" s="21"/>
      <c r="C56" s="18"/>
      <c r="D56" s="18"/>
      <c r="E56" s="10"/>
      <c r="F56" s="9" t="s">
        <v>4</v>
      </c>
      <c r="G56" s="6">
        <f t="shared" si="1"/>
        <v>873000</v>
      </c>
      <c r="H56" s="6">
        <v>873000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37">
        <v>0</v>
      </c>
      <c r="P56" s="26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spans="1:26" ht="19.5" customHeight="1">
      <c r="A57" s="16" t="s">
        <v>10</v>
      </c>
      <c r="B57" s="19" t="s">
        <v>11</v>
      </c>
      <c r="C57" s="16" t="s">
        <v>12</v>
      </c>
      <c r="D57" s="16" t="s">
        <v>12</v>
      </c>
      <c r="E57" s="22" t="s">
        <v>13</v>
      </c>
      <c r="F57" s="7" t="s">
        <v>1</v>
      </c>
      <c r="G57" s="6">
        <f t="shared" si="1"/>
        <v>364191.3</v>
      </c>
      <c r="H57" s="6">
        <f>H58+H59</f>
        <v>0</v>
      </c>
      <c r="I57" s="6">
        <f t="shared" ref="I57:O57" si="15">I58+I59</f>
        <v>364191.3</v>
      </c>
      <c r="J57" s="6">
        <f t="shared" si="15"/>
        <v>0</v>
      </c>
      <c r="K57" s="6">
        <f t="shared" si="15"/>
        <v>0</v>
      </c>
      <c r="L57" s="6">
        <f t="shared" si="15"/>
        <v>0</v>
      </c>
      <c r="M57" s="6">
        <f t="shared" si="15"/>
        <v>0</v>
      </c>
      <c r="N57" s="6">
        <f t="shared" si="15"/>
        <v>0</v>
      </c>
      <c r="O57" s="37">
        <f t="shared" si="15"/>
        <v>0</v>
      </c>
      <c r="P57" s="14" t="s">
        <v>14</v>
      </c>
      <c r="Q57" s="11" t="s">
        <v>5</v>
      </c>
      <c r="R57" s="11">
        <v>1</v>
      </c>
      <c r="S57" s="11">
        <v>0</v>
      </c>
      <c r="T57" s="11">
        <v>1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</row>
    <row r="58" spans="1:26" ht="39.75" customHeight="1">
      <c r="A58" s="17"/>
      <c r="B58" s="20"/>
      <c r="C58" s="17"/>
      <c r="D58" s="17"/>
      <c r="E58" s="23"/>
      <c r="F58" s="7" t="s">
        <v>3</v>
      </c>
      <c r="G58" s="6">
        <f t="shared" si="1"/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37">
        <v>0</v>
      </c>
      <c r="P58" s="25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27" customHeight="1">
      <c r="A59" s="18"/>
      <c r="B59" s="21"/>
      <c r="C59" s="18"/>
      <c r="D59" s="18"/>
      <c r="E59" s="24"/>
      <c r="F59" s="9" t="s">
        <v>4</v>
      </c>
      <c r="G59" s="6">
        <f t="shared" si="1"/>
        <v>364191.3</v>
      </c>
      <c r="H59" s="6">
        <v>0</v>
      </c>
      <c r="I59" s="6">
        <v>364191.3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37">
        <v>0</v>
      </c>
      <c r="P59" s="25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spans="1:26">
      <c r="A60" s="16" t="s">
        <v>70</v>
      </c>
      <c r="B60" s="19" t="s">
        <v>71</v>
      </c>
      <c r="C60" s="16" t="s">
        <v>72</v>
      </c>
      <c r="D60" s="16" t="s">
        <v>73</v>
      </c>
      <c r="E60" s="22" t="s">
        <v>13</v>
      </c>
      <c r="F60" s="7" t="s">
        <v>1</v>
      </c>
      <c r="G60" s="6">
        <f t="shared" si="1"/>
        <v>135000</v>
      </c>
      <c r="H60" s="6">
        <f>H61+H62</f>
        <v>0</v>
      </c>
      <c r="I60" s="6">
        <f t="shared" ref="I60:O60" si="16">I61+I62</f>
        <v>0</v>
      </c>
      <c r="J60" s="6">
        <f t="shared" si="16"/>
        <v>0</v>
      </c>
      <c r="K60" s="6">
        <f t="shared" si="16"/>
        <v>0</v>
      </c>
      <c r="L60" s="6">
        <f t="shared" si="16"/>
        <v>0</v>
      </c>
      <c r="M60" s="6">
        <f t="shared" si="16"/>
        <v>135000</v>
      </c>
      <c r="N60" s="6">
        <f t="shared" si="16"/>
        <v>0</v>
      </c>
      <c r="O60" s="37">
        <f t="shared" si="16"/>
        <v>0</v>
      </c>
      <c r="P60" s="14" t="s">
        <v>74</v>
      </c>
      <c r="Q60" s="11" t="s">
        <v>19</v>
      </c>
      <c r="R60" s="11" t="s">
        <v>2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100</v>
      </c>
      <c r="Y60" s="11">
        <v>0</v>
      </c>
      <c r="Z60" s="11">
        <v>0</v>
      </c>
    </row>
    <row r="61" spans="1:26" ht="33.75">
      <c r="A61" s="17"/>
      <c r="B61" s="20"/>
      <c r="C61" s="17"/>
      <c r="D61" s="17"/>
      <c r="E61" s="23"/>
      <c r="F61" s="7" t="s">
        <v>3</v>
      </c>
      <c r="G61" s="6">
        <f t="shared" si="1"/>
        <v>135000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135000</v>
      </c>
      <c r="N61" s="6">
        <v>0</v>
      </c>
      <c r="O61" s="37">
        <v>0</v>
      </c>
      <c r="P61" s="25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ht="22.5">
      <c r="A62" s="18"/>
      <c r="B62" s="21"/>
      <c r="C62" s="18"/>
      <c r="D62" s="18"/>
      <c r="E62" s="24"/>
      <c r="F62" s="9" t="s">
        <v>4</v>
      </c>
      <c r="G62" s="6">
        <f t="shared" si="1"/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37">
        <v>0</v>
      </c>
      <c r="P62" s="25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spans="1:26" ht="15" customHeight="1">
      <c r="A63" s="14">
        <v>30</v>
      </c>
      <c r="B63" s="15" t="s">
        <v>6</v>
      </c>
      <c r="C63" s="11" t="s">
        <v>2</v>
      </c>
      <c r="D63" s="11" t="s">
        <v>2</v>
      </c>
      <c r="E63" s="11" t="s">
        <v>2</v>
      </c>
      <c r="F63" s="7" t="s">
        <v>1</v>
      </c>
      <c r="G63" s="6">
        <f t="shared" si="1"/>
        <v>479123622.45000005</v>
      </c>
      <c r="H63" s="6">
        <f>H64+H65</f>
        <v>48480594.57</v>
      </c>
      <c r="I63" s="6">
        <f>I64+I65</f>
        <v>46484191.299999997</v>
      </c>
      <c r="J63" s="6">
        <f t="shared" ref="J63:O63" si="17">J64+J65</f>
        <v>65898088.530000001</v>
      </c>
      <c r="K63" s="6">
        <f t="shared" si="17"/>
        <v>60146233.410000004</v>
      </c>
      <c r="L63" s="6">
        <f t="shared" si="17"/>
        <v>67938155.859999999</v>
      </c>
      <c r="M63" s="6">
        <f t="shared" si="17"/>
        <v>67143097.25</v>
      </c>
      <c r="N63" s="6">
        <f t="shared" si="17"/>
        <v>61591343.239999995</v>
      </c>
      <c r="O63" s="6">
        <f t="shared" si="17"/>
        <v>61441918.289999999</v>
      </c>
      <c r="P63" s="11" t="s">
        <v>2</v>
      </c>
      <c r="Q63" s="14" t="s">
        <v>2</v>
      </c>
      <c r="R63" s="14" t="s">
        <v>2</v>
      </c>
      <c r="S63" s="14" t="s">
        <v>2</v>
      </c>
      <c r="T63" s="14" t="s">
        <v>2</v>
      </c>
      <c r="U63" s="14" t="s">
        <v>2</v>
      </c>
      <c r="V63" s="14" t="s">
        <v>2</v>
      </c>
      <c r="W63" s="14" t="s">
        <v>2</v>
      </c>
      <c r="X63" s="14" t="s">
        <v>2</v>
      </c>
      <c r="Y63" s="14" t="s">
        <v>2</v>
      </c>
      <c r="Z63" s="14" t="s">
        <v>2</v>
      </c>
    </row>
    <row r="64" spans="1:26" ht="33.75">
      <c r="A64" s="14"/>
      <c r="B64" s="15"/>
      <c r="C64" s="12"/>
      <c r="D64" s="12"/>
      <c r="E64" s="12"/>
      <c r="F64" s="7" t="s">
        <v>3</v>
      </c>
      <c r="G64" s="6">
        <f t="shared" si="1"/>
        <v>467156921.06</v>
      </c>
      <c r="H64" s="6">
        <f>H10+H13+H16+H19+H22+H25+H28+H37+H40+H43+H46+H49+H52+H55+H58</f>
        <v>47331262.57</v>
      </c>
      <c r="I64" s="6">
        <f t="shared" ref="I64:O65" si="18">I10+I13+I16+I19+I22+I25+I28+I37+I40+I43+I46+I49+I52+I55+I58</f>
        <v>45840000</v>
      </c>
      <c r="J64" s="6">
        <f t="shared" si="18"/>
        <v>61878970.619999997</v>
      </c>
      <c r="K64" s="6">
        <f t="shared" si="18"/>
        <v>59132831.050000004</v>
      </c>
      <c r="L64" s="6">
        <f t="shared" si="18"/>
        <v>66082261.590000004</v>
      </c>
      <c r="M64" s="6">
        <f t="shared" si="18"/>
        <v>66085509.93</v>
      </c>
      <c r="N64" s="6">
        <f t="shared" si="18"/>
        <v>60423042.649999999</v>
      </c>
      <c r="O64" s="6">
        <f t="shared" si="18"/>
        <v>60383042.649999999</v>
      </c>
      <c r="P64" s="12"/>
      <c r="Q64" s="14" t="s">
        <v>2</v>
      </c>
      <c r="R64" s="14" t="s">
        <v>2</v>
      </c>
      <c r="S64" s="14" t="s">
        <v>2</v>
      </c>
      <c r="T64" s="14" t="s">
        <v>2</v>
      </c>
      <c r="U64" s="14" t="s">
        <v>2</v>
      </c>
      <c r="V64" s="14" t="s">
        <v>2</v>
      </c>
      <c r="W64" s="14" t="s">
        <v>2</v>
      </c>
      <c r="X64" s="14" t="s">
        <v>2</v>
      </c>
      <c r="Y64" s="14" t="s">
        <v>2</v>
      </c>
      <c r="Z64" s="14"/>
    </row>
    <row r="65" spans="1:26" ht="22.5">
      <c r="A65" s="14"/>
      <c r="B65" s="15"/>
      <c r="C65" s="13"/>
      <c r="D65" s="13"/>
      <c r="E65" s="13"/>
      <c r="F65" s="9" t="s">
        <v>4</v>
      </c>
      <c r="G65" s="6">
        <f t="shared" si="1"/>
        <v>11966701.390000001</v>
      </c>
      <c r="H65" s="6">
        <f>H11+H14+H17+H20+H23+H26+H29+H38+H41+H44+H47+H50+H53+H56+H59</f>
        <v>1149332</v>
      </c>
      <c r="I65" s="6">
        <f t="shared" si="18"/>
        <v>644191.30000000005</v>
      </c>
      <c r="J65" s="6">
        <f t="shared" si="18"/>
        <v>4019117.91</v>
      </c>
      <c r="K65" s="6">
        <f t="shared" si="18"/>
        <v>1013402.3600000001</v>
      </c>
      <c r="L65" s="6">
        <f t="shared" si="18"/>
        <v>1855894.27</v>
      </c>
      <c r="M65" s="6">
        <f t="shared" si="18"/>
        <v>1057587.32</v>
      </c>
      <c r="N65" s="6">
        <f t="shared" si="18"/>
        <v>1168300.5899999999</v>
      </c>
      <c r="O65" s="6">
        <f t="shared" si="18"/>
        <v>1058875.6400000001</v>
      </c>
      <c r="P65" s="13"/>
      <c r="Q65" s="14" t="s">
        <v>2</v>
      </c>
      <c r="R65" s="14" t="s">
        <v>2</v>
      </c>
      <c r="S65" s="14" t="s">
        <v>2</v>
      </c>
      <c r="T65" s="14" t="s">
        <v>2</v>
      </c>
      <c r="U65" s="14" t="s">
        <v>2</v>
      </c>
      <c r="V65" s="14" t="s">
        <v>2</v>
      </c>
      <c r="W65" s="14" t="s">
        <v>2</v>
      </c>
      <c r="X65" s="14" t="s">
        <v>2</v>
      </c>
      <c r="Y65" s="14" t="s">
        <v>2</v>
      </c>
      <c r="Z65" s="14"/>
    </row>
    <row r="66" spans="1:26">
      <c r="A66" s="14">
        <v>117</v>
      </c>
      <c r="B66" s="15" t="s">
        <v>0</v>
      </c>
      <c r="C66" s="15"/>
      <c r="D66" s="15"/>
      <c r="E66" s="15"/>
      <c r="F66" s="7" t="s">
        <v>1</v>
      </c>
      <c r="G66" s="38">
        <v>2138464117.4199998</v>
      </c>
      <c r="H66" s="38">
        <v>268724136.05000001</v>
      </c>
      <c r="I66" s="38">
        <v>249958108.37</v>
      </c>
      <c r="J66" s="38">
        <v>420919041.88999993</v>
      </c>
      <c r="K66" s="38">
        <v>263310015.94</v>
      </c>
      <c r="L66" s="38">
        <v>383877002.98000002</v>
      </c>
      <c r="M66" s="38">
        <v>234997674.82999998</v>
      </c>
      <c r="N66" s="38">
        <v>184127827.90999997</v>
      </c>
      <c r="O66" s="38">
        <v>132550309.44999999</v>
      </c>
      <c r="P66" s="27" t="s">
        <v>2</v>
      </c>
      <c r="Q66" s="27" t="s">
        <v>2</v>
      </c>
      <c r="R66" s="27" t="s">
        <v>2</v>
      </c>
      <c r="S66" s="27" t="s">
        <v>2</v>
      </c>
      <c r="T66" s="27" t="s">
        <v>2</v>
      </c>
      <c r="U66" s="27" t="s">
        <v>2</v>
      </c>
      <c r="V66" s="27" t="s">
        <v>2</v>
      </c>
      <c r="W66" s="27" t="s">
        <v>2</v>
      </c>
      <c r="X66" s="27" t="s">
        <v>2</v>
      </c>
      <c r="Y66" s="27" t="s">
        <v>2</v>
      </c>
      <c r="Z66" s="27"/>
    </row>
    <row r="67" spans="1:26" ht="33.75">
      <c r="A67" s="14"/>
      <c r="B67" s="15"/>
      <c r="C67" s="15"/>
      <c r="D67" s="15"/>
      <c r="E67" s="15"/>
      <c r="F67" s="7" t="s">
        <v>3</v>
      </c>
      <c r="G67" s="38">
        <v>925543964.9799999</v>
      </c>
      <c r="H67" s="38">
        <v>93114809.620000005</v>
      </c>
      <c r="I67" s="38">
        <v>93481504.520000011</v>
      </c>
      <c r="J67" s="38">
        <v>105777245.97999997</v>
      </c>
      <c r="K67" s="38">
        <v>122206505.39</v>
      </c>
      <c r="L67" s="38">
        <v>164053981.90000001</v>
      </c>
      <c r="M67" s="38">
        <v>136715458.69</v>
      </c>
      <c r="N67" s="38">
        <v>116822898.76999998</v>
      </c>
      <c r="O67" s="38">
        <v>93371560.109999985</v>
      </c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</row>
    <row r="68" spans="1:26" ht="22.5">
      <c r="A68" s="14"/>
      <c r="B68" s="15"/>
      <c r="C68" s="15"/>
      <c r="D68" s="15"/>
      <c r="E68" s="15"/>
      <c r="F68" s="9" t="s">
        <v>4</v>
      </c>
      <c r="G68" s="38">
        <v>1212920152.4400001</v>
      </c>
      <c r="H68" s="38">
        <v>175609326.43000001</v>
      </c>
      <c r="I68" s="38">
        <v>156476603.84999999</v>
      </c>
      <c r="J68" s="38">
        <v>315141795.90999997</v>
      </c>
      <c r="K68" s="38">
        <v>141103510.55000001</v>
      </c>
      <c r="L68" s="38">
        <v>219823021.08000001</v>
      </c>
      <c r="M68" s="38">
        <v>98282216.139999986</v>
      </c>
      <c r="N68" s="38">
        <v>67304929.140000001</v>
      </c>
      <c r="O68" s="38">
        <v>39178749.340000004</v>
      </c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</row>
  </sheetData>
  <mergeCells count="316">
    <mergeCell ref="W66:W68"/>
    <mergeCell ref="X66:X68"/>
    <mergeCell ref="Y66:Y68"/>
    <mergeCell ref="Z66:Z68"/>
    <mergeCell ref="A66:A68"/>
    <mergeCell ref="B66:E68"/>
    <mergeCell ref="P66:P68"/>
    <mergeCell ref="Q66:Q68"/>
    <mergeCell ref="R66:R68"/>
    <mergeCell ref="S66:S68"/>
    <mergeCell ref="T66:T68"/>
    <mergeCell ref="U66:U68"/>
    <mergeCell ref="V66:V68"/>
    <mergeCell ref="Y54:Y56"/>
    <mergeCell ref="Z54:Z56"/>
    <mergeCell ref="Y57:Y59"/>
    <mergeCell ref="Z57:Z59"/>
    <mergeCell ref="Y60:Y62"/>
    <mergeCell ref="Z60:Z62"/>
    <mergeCell ref="B63:B65"/>
    <mergeCell ref="C63:C65"/>
    <mergeCell ref="D63:D65"/>
    <mergeCell ref="E63:E65"/>
    <mergeCell ref="Y63:Y65"/>
    <mergeCell ref="Z63:Z65"/>
    <mergeCell ref="Y39:Y41"/>
    <mergeCell ref="Z39:Z41"/>
    <mergeCell ref="Y42:Y44"/>
    <mergeCell ref="Z42:Z44"/>
    <mergeCell ref="Y45:Y47"/>
    <mergeCell ref="Z45:Z47"/>
    <mergeCell ref="Y48:Y50"/>
    <mergeCell ref="Z48:Z50"/>
    <mergeCell ref="Y51:Y53"/>
    <mergeCell ref="Z51:Z53"/>
    <mergeCell ref="Y24:Y26"/>
    <mergeCell ref="Z24:Z26"/>
    <mergeCell ref="Y27:Y29"/>
    <mergeCell ref="Z27:Z29"/>
    <mergeCell ref="Y30:Y32"/>
    <mergeCell ref="Z30:Z32"/>
    <mergeCell ref="Y33:Y35"/>
    <mergeCell ref="Z33:Z35"/>
    <mergeCell ref="Y36:Y38"/>
    <mergeCell ref="Z36:Z38"/>
    <mergeCell ref="Y9:Y11"/>
    <mergeCell ref="Z9:Z11"/>
    <mergeCell ref="Y12:Y14"/>
    <mergeCell ref="Z12:Z14"/>
    <mergeCell ref="Y15:Y17"/>
    <mergeCell ref="Z15:Z17"/>
    <mergeCell ref="Y18:Y20"/>
    <mergeCell ref="Z18:Z20"/>
    <mergeCell ref="Y21:Y23"/>
    <mergeCell ref="Z21:Z23"/>
    <mergeCell ref="A9:A11"/>
    <mergeCell ref="B9:B11"/>
    <mergeCell ref="C9:C11"/>
    <mergeCell ref="D9:D11"/>
    <mergeCell ref="E9:E11"/>
    <mergeCell ref="T9:T11"/>
    <mergeCell ref="U9:U11"/>
    <mergeCell ref="V9:V11"/>
    <mergeCell ref="W9:W11"/>
    <mergeCell ref="X9:X11"/>
    <mergeCell ref="P9:P11"/>
    <mergeCell ref="Q9:Q11"/>
    <mergeCell ref="R9:R11"/>
    <mergeCell ref="S9:S11"/>
    <mergeCell ref="X12:X14"/>
    <mergeCell ref="P12:P14"/>
    <mergeCell ref="Q12:Q14"/>
    <mergeCell ref="R12:R14"/>
    <mergeCell ref="S12:S14"/>
    <mergeCell ref="T12:T14"/>
    <mergeCell ref="U12:U14"/>
    <mergeCell ref="V12:V14"/>
    <mergeCell ref="W12:W14"/>
    <mergeCell ref="A12:A14"/>
    <mergeCell ref="B12:B14"/>
    <mergeCell ref="C12:C14"/>
    <mergeCell ref="D12:D14"/>
    <mergeCell ref="E12:E14"/>
    <mergeCell ref="A15:A17"/>
    <mergeCell ref="B15:B17"/>
    <mergeCell ref="C15:C17"/>
    <mergeCell ref="D15:D17"/>
    <mergeCell ref="E15:E17"/>
    <mergeCell ref="T15:T17"/>
    <mergeCell ref="U15:U17"/>
    <mergeCell ref="V15:V17"/>
    <mergeCell ref="W15:W17"/>
    <mergeCell ref="X15:X17"/>
    <mergeCell ref="P15:P17"/>
    <mergeCell ref="Q15:Q17"/>
    <mergeCell ref="R15:R17"/>
    <mergeCell ref="S15:S17"/>
    <mergeCell ref="X18:X20"/>
    <mergeCell ref="P18:P20"/>
    <mergeCell ref="Q18:Q20"/>
    <mergeCell ref="R18:R20"/>
    <mergeCell ref="S18:S20"/>
    <mergeCell ref="A18:A20"/>
    <mergeCell ref="B18:B20"/>
    <mergeCell ref="C18:C20"/>
    <mergeCell ref="D18:D20"/>
    <mergeCell ref="E18:E20"/>
    <mergeCell ref="A21:A23"/>
    <mergeCell ref="B21:B23"/>
    <mergeCell ref="C21:C23"/>
    <mergeCell ref="D21:D23"/>
    <mergeCell ref="E21:E23"/>
    <mergeCell ref="T18:T20"/>
    <mergeCell ref="U18:U20"/>
    <mergeCell ref="V18:V20"/>
    <mergeCell ref="W18:W20"/>
    <mergeCell ref="T21:T23"/>
    <mergeCell ref="U21:U23"/>
    <mergeCell ref="V21:V23"/>
    <mergeCell ref="W21:W23"/>
    <mergeCell ref="X21:X23"/>
    <mergeCell ref="P21:P23"/>
    <mergeCell ref="Q21:Q23"/>
    <mergeCell ref="R21:R23"/>
    <mergeCell ref="S21:S23"/>
    <mergeCell ref="X24:X26"/>
    <mergeCell ref="P24:P26"/>
    <mergeCell ref="Q24:Q26"/>
    <mergeCell ref="R24:R26"/>
    <mergeCell ref="S24:S26"/>
    <mergeCell ref="T24:T26"/>
    <mergeCell ref="U24:U26"/>
    <mergeCell ref="V24:V26"/>
    <mergeCell ref="W24:W26"/>
    <mergeCell ref="A24:A26"/>
    <mergeCell ref="B24:B26"/>
    <mergeCell ref="C24:C26"/>
    <mergeCell ref="D24:D26"/>
    <mergeCell ref="E24:E26"/>
    <mergeCell ref="A27:A29"/>
    <mergeCell ref="B27:B29"/>
    <mergeCell ref="C27:C29"/>
    <mergeCell ref="D27:D29"/>
    <mergeCell ref="E27:E29"/>
    <mergeCell ref="T27:T29"/>
    <mergeCell ref="U27:U29"/>
    <mergeCell ref="V27:V29"/>
    <mergeCell ref="W27:W29"/>
    <mergeCell ref="X27:X29"/>
    <mergeCell ref="P27:P29"/>
    <mergeCell ref="Q27:Q29"/>
    <mergeCell ref="R27:R29"/>
    <mergeCell ref="S27:S29"/>
    <mergeCell ref="X30:X32"/>
    <mergeCell ref="P30:P32"/>
    <mergeCell ref="Q30:Q32"/>
    <mergeCell ref="R30:R32"/>
    <mergeCell ref="S30:S32"/>
    <mergeCell ref="A30:A32"/>
    <mergeCell ref="B30:B32"/>
    <mergeCell ref="C30:C32"/>
    <mergeCell ref="D30:D32"/>
    <mergeCell ref="E30:E32"/>
    <mergeCell ref="A33:A35"/>
    <mergeCell ref="B33:B35"/>
    <mergeCell ref="C33:C35"/>
    <mergeCell ref="D33:D35"/>
    <mergeCell ref="E33:E35"/>
    <mergeCell ref="T30:T32"/>
    <mergeCell ref="U30:U32"/>
    <mergeCell ref="V30:V32"/>
    <mergeCell ref="W30:W32"/>
    <mergeCell ref="T33:T35"/>
    <mergeCell ref="U33:U35"/>
    <mergeCell ref="V33:V35"/>
    <mergeCell ref="W33:W35"/>
    <mergeCell ref="X33:X35"/>
    <mergeCell ref="P33:P35"/>
    <mergeCell ref="Q33:Q35"/>
    <mergeCell ref="R33:R35"/>
    <mergeCell ref="S33:S35"/>
    <mergeCell ref="X36:X38"/>
    <mergeCell ref="P36:P38"/>
    <mergeCell ref="Q36:Q38"/>
    <mergeCell ref="R36:R38"/>
    <mergeCell ref="S36:S38"/>
    <mergeCell ref="T36:T38"/>
    <mergeCell ref="U36:U38"/>
    <mergeCell ref="V36:V38"/>
    <mergeCell ref="W36:W38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T39:T41"/>
    <mergeCell ref="U39:U41"/>
    <mergeCell ref="V39:V41"/>
    <mergeCell ref="W39:W41"/>
    <mergeCell ref="X39:X41"/>
    <mergeCell ref="P39:P41"/>
    <mergeCell ref="Q39:Q41"/>
    <mergeCell ref="R39:R41"/>
    <mergeCell ref="S39:S41"/>
    <mergeCell ref="X42:X44"/>
    <mergeCell ref="P42:P44"/>
    <mergeCell ref="Q42:Q44"/>
    <mergeCell ref="R42:R44"/>
    <mergeCell ref="S42:S44"/>
    <mergeCell ref="A42:A44"/>
    <mergeCell ref="B42:B44"/>
    <mergeCell ref="C42:C44"/>
    <mergeCell ref="D42:D44"/>
    <mergeCell ref="E42:E44"/>
    <mergeCell ref="A45:A47"/>
    <mergeCell ref="B45:B47"/>
    <mergeCell ref="C45:C47"/>
    <mergeCell ref="D45:D47"/>
    <mergeCell ref="E45:E47"/>
    <mergeCell ref="T42:T44"/>
    <mergeCell ref="U42:U44"/>
    <mergeCell ref="V42:V44"/>
    <mergeCell ref="W42:W44"/>
    <mergeCell ref="T45:T47"/>
    <mergeCell ref="U45:U47"/>
    <mergeCell ref="V45:V47"/>
    <mergeCell ref="W45:W47"/>
    <mergeCell ref="X45:X47"/>
    <mergeCell ref="P45:P47"/>
    <mergeCell ref="Q45:Q47"/>
    <mergeCell ref="R45:R47"/>
    <mergeCell ref="S45:S47"/>
    <mergeCell ref="X48:X50"/>
    <mergeCell ref="P48:P50"/>
    <mergeCell ref="Q48:Q50"/>
    <mergeCell ref="R48:R50"/>
    <mergeCell ref="S48:S50"/>
    <mergeCell ref="T48:T50"/>
    <mergeCell ref="U48:U50"/>
    <mergeCell ref="V48:V50"/>
    <mergeCell ref="W48:W50"/>
    <mergeCell ref="U54:U56"/>
    <mergeCell ref="V54:V56"/>
    <mergeCell ref="W54:W56"/>
    <mergeCell ref="X54:X56"/>
    <mergeCell ref="A48:A50"/>
    <mergeCell ref="B48:B50"/>
    <mergeCell ref="C48:C50"/>
    <mergeCell ref="D48:D50"/>
    <mergeCell ref="E48:E50"/>
    <mergeCell ref="A51:A53"/>
    <mergeCell ref="B51:B53"/>
    <mergeCell ref="C51:C53"/>
    <mergeCell ref="D51:D53"/>
    <mergeCell ref="E51:E53"/>
    <mergeCell ref="T51:T53"/>
    <mergeCell ref="U51:U53"/>
    <mergeCell ref="V51:V53"/>
    <mergeCell ref="W51:W53"/>
    <mergeCell ref="X51:X53"/>
    <mergeCell ref="P51:P53"/>
    <mergeCell ref="Q51:Q53"/>
    <mergeCell ref="R51:R53"/>
    <mergeCell ref="S51:S53"/>
    <mergeCell ref="P54:P56"/>
    <mergeCell ref="Q54:Q56"/>
    <mergeCell ref="R54:R56"/>
    <mergeCell ref="S54:S56"/>
    <mergeCell ref="T54:T56"/>
    <mergeCell ref="A54:A56"/>
    <mergeCell ref="B54:B56"/>
    <mergeCell ref="C54:C56"/>
    <mergeCell ref="A57:A59"/>
    <mergeCell ref="B57:B59"/>
    <mergeCell ref="C57:C59"/>
    <mergeCell ref="D57:D59"/>
    <mergeCell ref="E57:E59"/>
    <mergeCell ref="P57:P59"/>
    <mergeCell ref="Q57:Q59"/>
    <mergeCell ref="R57:R59"/>
    <mergeCell ref="D54:D56"/>
    <mergeCell ref="V57:V59"/>
    <mergeCell ref="W57:W59"/>
    <mergeCell ref="X57:X59"/>
    <mergeCell ref="A60:A62"/>
    <mergeCell ref="B60:B62"/>
    <mergeCell ref="C60:C62"/>
    <mergeCell ref="D60:D62"/>
    <mergeCell ref="E60:E62"/>
    <mergeCell ref="P60:P62"/>
    <mergeCell ref="Q60:Q62"/>
    <mergeCell ref="R60:R62"/>
    <mergeCell ref="S60:S62"/>
    <mergeCell ref="T60:T62"/>
    <mergeCell ref="U60:U62"/>
    <mergeCell ref="V60:V62"/>
    <mergeCell ref="W60:W62"/>
    <mergeCell ref="X60:X62"/>
    <mergeCell ref="S57:S59"/>
    <mergeCell ref="T57:T59"/>
    <mergeCell ref="U57:U59"/>
    <mergeCell ref="V63:V65"/>
    <mergeCell ref="W63:W65"/>
    <mergeCell ref="X63:X65"/>
    <mergeCell ref="A63:A65"/>
    <mergeCell ref="P63:P65"/>
    <mergeCell ref="Q63:Q65"/>
    <mergeCell ref="R63:R65"/>
    <mergeCell ref="S63:S65"/>
    <mergeCell ref="T63:T65"/>
    <mergeCell ref="U63:U65"/>
  </mergeCells>
  <pageMargins left="0.31496062992125984" right="0.31496062992125984" top="0.55118110236220474" bottom="0.35433070866141736" header="0.31496062992125984" footer="0.31496062992125984"/>
  <pageSetup paperSize="9" scale="5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Рыбалочкин В</dc:creator>
  <cp:lastModifiedBy>Ибрагимова ИА</cp:lastModifiedBy>
  <cp:lastPrinted>2023-03-24T10:24:43Z</cp:lastPrinted>
  <dcterms:created xsi:type="dcterms:W3CDTF">2020-06-03T10:20:45Z</dcterms:created>
  <dcterms:modified xsi:type="dcterms:W3CDTF">2025-05-07T06:02:02Z</dcterms:modified>
</cp:coreProperties>
</file>