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<sst xmlns="http://schemas.openxmlformats.org/spreadsheetml/2006/main" count="226" uniqueCount="80">
  <si>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</si>
  <si>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</si>
  <si>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</si>
  <si>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</si>
  <si>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</si>
  <si>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</si>
  <si>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</si>
  <si>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</si>
  <si>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</si>
  <si>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</si>
  <si>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</si>
  <si>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</si>
  <si>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</si>
  <si>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</si>
  <si>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</si>
  <si>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</si>
  <si>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</si>
  <si>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</si>
  <si>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</si>
  <si>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</si>
  <si>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</si>
  <si>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</si>
  <si>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</si>
  <si>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</si>
  <si>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</si>
  <si>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</si>
  <si>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</si>
  <si>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</si>
  <si>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</si>
  <si>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</si>
  <si>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</si>
  <si>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</si>
  <si>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</si>
  <si>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</si>
  <si>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</si>
  <si>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</si>
  <si>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</si>
  <si>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</si>
  <si>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</si>
  <si>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</si>
  <si>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</si>
  <si>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</si>
  <si>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</si>
  <si>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</si>
  <si>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</si>
  <si>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</si>
  <si>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</si>
  <si>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</si>
  <si>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</si>
  <si>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</si>
  <si>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</si>
  <si>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</si>
  <si>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</si>
  <si>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</si>
  <si>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</si>
  <si>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</si>
  <si>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</si>
  <si>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</si>
  <si>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</si>
  <si>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</si>
  <si>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</si>
  <si>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</si>
  <si>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</si>
  <si>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</si>
  <si>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</si>
  <si>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</si>
  <si>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</si>
  <si>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</si>
  <si>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</si>
  <si>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</si>
  <si>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17</t>
  </si>
  <si>
    <t>5</t>
  </si>
  <si>
    <t>6</t>
  </si>
  <si>
    <t>13</t>
  </si>
  <si>
    <t>15</t>
  </si>
  <si>
    <t>2082</t>
  </si>
  <si>
    <t xml:space="preserve">СВОДКА ПО НАДОЮ МОЛОКА ЗА 22.06.2025 года </t>
  </si>
  <si>
    <t>64</t>
  </si>
  <si>
    <t>115</t>
  </si>
  <si>
    <t>466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</si>
</sst>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18" sqref="I1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19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48</v>
      </c>
      <c r="D4" s="131" t="s">
        <v>2</v>
      </c>
      <c r="E4" s="132"/>
      <c r="F4" s="132"/>
      <c r="G4" s="132"/>
      <c r="H4" s="132"/>
      <c r="I4" s="133"/>
      <c r="J4" s="127" t="s">
        <v>52</v>
      </c>
      <c r="K4" s="134" t="s">
        <v>3</v>
      </c>
      <c r="L4" s="127" t="s">
        <v>45</v>
      </c>
      <c r="M4" s="127" t="s">
        <v>4</v>
      </c>
      <c r="N4" s="148" t="s">
        <v>46</v>
      </c>
      <c r="O4" s="149"/>
      <c r="P4" s="127" t="s">
        <v>32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35</v>
      </c>
    </row>
    <row r="5" spans="1:192" ht="53.25" customHeight="1" thickBot="1">
      <c r="A5" s="128"/>
      <c r="B5" s="141"/>
      <c r="C5" s="142"/>
      <c r="D5" s="146" t="s">
        <v>49</v>
      </c>
      <c r="E5" s="147"/>
      <c r="F5" s="146" t="s">
        <v>50</v>
      </c>
      <c r="G5" s="147"/>
      <c r="H5" s="146" t="s">
        <v>51</v>
      </c>
      <c r="I5" s="147"/>
      <c r="J5" s="128"/>
      <c r="K5" s="135"/>
      <c r="L5" s="128"/>
      <c r="M5" s="128"/>
      <c r="N5" s="119" t="s">
        <v>53</v>
      </c>
      <c r="O5" s="119" t="s">
        <v>41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5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51186</v>
      </c>
      <c r="D6" s="30">
        <v>278</v>
      </c>
      <c r="E6" s="30">
        <v>260</v>
      </c>
      <c r="F6" s="30">
        <v>263</v>
      </c>
      <c r="G6" s="30">
        <v>251</v>
      </c>
      <c r="H6" s="30">
        <v>305</v>
      </c>
      <c r="I6" s="30">
        <v>271</v>
      </c>
      <c r="J6" s="63">
        <v>55396</v>
      </c>
      <c r="K6" s="80">
        <f>F6/D6*100</f>
        <v>94.60431654676259</v>
      </c>
      <c r="L6" s="31">
        <f>H6*3.4/F6</f>
        <v>3.9429657794676807</v>
      </c>
      <c r="M6" s="81" t="s">
        <v>68</v>
      </c>
      <c r="N6" s="32">
        <f>D6/B6*100</f>
        <v>28.659793814432987</v>
      </c>
      <c r="O6" s="64">
        <v>26.8</v>
      </c>
      <c r="P6" s="30">
        <f>H6</f>
        <v>305</v>
      </c>
      <c r="Q6" s="82">
        <v>41</v>
      </c>
      <c r="R6" s="83" t="s">
        <v>25</v>
      </c>
      <c r="S6" s="65">
        <v>52</v>
      </c>
      <c r="T6" s="66">
        <v>32</v>
      </c>
      <c r="U6" s="84">
        <v>644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6100</v>
      </c>
      <c r="DH6" s="67"/>
      <c r="DI6" s="68"/>
      <c r="DJ6" s="67"/>
    </row>
    <row r="7" spans="1:192" ht="28.5" hidden="1" customHeight="1" thickBot="1">
      <c r="A7" s="79"/>
      <c r="B7" s="62"/>
      <c r="C7" s="86"/>
      <c r="D7" s="30"/>
      <c r="E7" s="30"/>
      <c r="F7" s="30"/>
      <c r="G7" s="30"/>
      <c r="H7" s="30"/>
      <c r="I7" s="30"/>
      <c r="J7" s="63"/>
      <c r="K7" s="80"/>
      <c r="L7" s="31"/>
      <c r="M7" s="81"/>
      <c r="N7" s="32"/>
      <c r="O7" s="64"/>
      <c r="P7" s="30"/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87" t="s">
        <v>18</v>
      </c>
      <c r="B8" s="88">
        <f t="shared" ref="B8:J8" si="0">B6+B7</f>
        <v>970</v>
      </c>
      <c r="C8" s="89">
        <f>C7+C6</f>
        <v>51186</v>
      </c>
      <c r="D8" s="90">
        <f t="shared" si="0"/>
        <v>278</v>
      </c>
      <c r="E8" s="33">
        <f t="shared" si="0"/>
        <v>260</v>
      </c>
      <c r="F8" s="33">
        <f>F6+F7</f>
        <v>263</v>
      </c>
      <c r="G8" s="33">
        <f t="shared" si="0"/>
        <v>251</v>
      </c>
      <c r="H8" s="33">
        <f t="shared" si="0"/>
        <v>305</v>
      </c>
      <c r="I8" s="33">
        <f t="shared" si="0"/>
        <v>271</v>
      </c>
      <c r="J8" s="88">
        <f t="shared" si="0"/>
        <v>55396</v>
      </c>
      <c r="K8" s="91">
        <f>F8/D8*100</f>
        <v>94.60431654676259</v>
      </c>
      <c r="L8" s="31">
        <f>L6</f>
        <v>3.9429657794676807</v>
      </c>
      <c r="M8" s="92">
        <f>(M6+M7)/1</f>
        <v>3.2</v>
      </c>
      <c r="N8" s="93">
        <f>D8/B8*100</f>
        <v>28.659793814432987</v>
      </c>
      <c r="O8" s="93">
        <v>26.8</v>
      </c>
      <c r="P8" s="33">
        <f t="shared" ref="P8:U8" si="1">P6+P7</f>
        <v>305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6100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40</v>
      </c>
      <c r="B9" s="63">
        <v>200</v>
      </c>
      <c r="C9" s="96">
        <v>4752</v>
      </c>
      <c r="D9" s="65">
        <v>28</v>
      </c>
      <c r="E9" s="65">
        <v>55</v>
      </c>
      <c r="F9" s="97">
        <v>24</v>
      </c>
      <c r="G9" s="65">
        <v>47</v>
      </c>
      <c r="H9" s="65">
        <v>27</v>
      </c>
      <c r="I9" s="65">
        <v>50</v>
      </c>
      <c r="J9" s="63">
        <v>5253</v>
      </c>
      <c r="K9" s="91">
        <v>88</v>
      </c>
      <c r="L9" s="31">
        <f>H9*3.4/F9</f>
        <v>3.8249999999999997</v>
      </c>
      <c r="M9" s="98">
        <v>3.6</v>
      </c>
      <c r="N9" s="93">
        <f>D9/B9*100</f>
        <v>14.000000000000002</v>
      </c>
      <c r="O9" s="64">
        <v>18.3</v>
      </c>
      <c r="P9" s="30">
        <f t="shared" ref="P9:P12" si="2">H9</f>
        <v>27</v>
      </c>
      <c r="Q9" s="82">
        <v>2</v>
      </c>
      <c r="R9" s="71"/>
      <c r="S9" s="71" t="s">
        <v>54</v>
      </c>
      <c r="T9" s="72"/>
      <c r="U9" s="99" t="s">
        <v>64</v>
      </c>
      <c r="V9" s="85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2400</v>
      </c>
      <c r="DH9" s="67"/>
      <c r="DI9" s="68"/>
      <c r="DJ9" s="28"/>
      <c r="DL9" s="100"/>
    </row>
    <row r="10" spans="1:192" ht="21.75" customHeight="1" thickBot="1">
      <c r="A10" s="70" t="s">
        <v>26</v>
      </c>
      <c r="B10" s="96">
        <v>118</v>
      </c>
      <c r="C10" s="96">
        <v>2987</v>
      </c>
      <c r="D10" s="101">
        <v>22</v>
      </c>
      <c r="E10" s="101">
        <v>18</v>
      </c>
      <c r="F10" s="101">
        <v>20</v>
      </c>
      <c r="G10" s="101">
        <v>17</v>
      </c>
      <c r="H10" s="101">
        <v>21</v>
      </c>
      <c r="I10" s="65">
        <v>17</v>
      </c>
      <c r="J10" s="63">
        <v>2841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2">
        <v>15.3</v>
      </c>
      <c r="P10" s="30">
        <f>H10</f>
        <v>21</v>
      </c>
      <c r="Q10" s="103">
        <v>2</v>
      </c>
      <c r="R10" s="104"/>
      <c r="S10" s="24" t="s">
        <v>73</v>
      </c>
      <c r="T10" s="105"/>
      <c r="U10" s="106" t="s">
        <v>63</v>
      </c>
      <c r="V10" s="85"/>
      <c r="W10" s="24" t="s">
        <v>57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20</v>
      </c>
      <c r="B11" s="96">
        <v>180</v>
      </c>
      <c r="C11" s="96">
        <v>6427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6471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8">
        <v>19</v>
      </c>
      <c r="R11" s="24"/>
      <c r="S11" s="24" t="s">
        <v>70</v>
      </c>
      <c r="T11" s="105"/>
      <c r="U11" s="105" t="s">
        <v>56</v>
      </c>
      <c r="V11" s="24"/>
      <c r="W11" s="24" t="s">
        <v>58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5600</v>
      </c>
      <c r="DH11" s="111"/>
      <c r="DI11" s="68"/>
      <c r="DJ11" s="28"/>
    </row>
    <row r="12" spans="1:192" ht="28.5" customHeight="1" thickBot="1">
      <c r="A12" s="70" t="s">
        <v>21</v>
      </c>
      <c r="B12" s="63">
        <v>110</v>
      </c>
      <c r="C12" s="63">
        <v>2216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2016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69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22</v>
      </c>
      <c r="B14" s="63">
        <v>185</v>
      </c>
      <c r="C14" s="63">
        <v>2101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1812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>
        <v>3</v>
      </c>
      <c r="R14" s="71"/>
      <c r="S14" s="71" t="s">
        <v>74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39</v>
      </c>
      <c r="B16" s="62">
        <v>12</v>
      </c>
      <c r="C16" s="62">
        <v>220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220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47</v>
      </c>
      <c r="B17" s="63">
        <v>51</v>
      </c>
      <c r="C17" s="63">
        <v>582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495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72</v>
      </c>
      <c r="T17" s="72"/>
      <c r="U17" s="117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34</v>
      </c>
      <c r="B18" s="63">
        <v>60</v>
      </c>
      <c r="C18" s="63">
        <v>615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472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65</v>
      </c>
      <c r="B19" s="63">
        <v>40</v>
      </c>
      <c r="C19" s="63">
        <v>674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539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71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20574</v>
      </c>
      <c r="D22" s="40">
        <f>D9+D10+D11+D12+D13+D14+D15+D16+D17+D18+D19+D20+D21</f>
        <v>132</v>
      </c>
      <c r="E22" s="40">
        <f>E9+E10+E11+E12+E13+E14+E15+E16+E17+E18+E19+E20+E21</f>
        <v>159</v>
      </c>
      <c r="F22" s="40">
        <f>F9+F10+F11+F12+F14+F15+F16+F17+F18+F19</f>
        <v>117</v>
      </c>
      <c r="G22" s="40">
        <f>G21+G20+G19+G18+G17+G16+G15+G14+G13+G12+G11+G10+G9</f>
        <v>140</v>
      </c>
      <c r="H22" s="40">
        <f>H21+H20+H19+H18+H17+H16+H15+H14+H13+H12+H11+H10+H9</f>
        <v>125</v>
      </c>
      <c r="I22" s="40">
        <f>I21+I20+I19+I18+I17+I16+I15+I14+I13+I12+I11+I10+I9</f>
        <v>146</v>
      </c>
      <c r="J22" s="39">
        <f>J21+J20+J19+J18+J17+J16+J15+J14+J13+J12+J11+J10+J9</f>
        <v>20119</v>
      </c>
      <c r="K22" s="37">
        <f t="shared" si="4"/>
        <v>88.63636363636364</v>
      </c>
      <c r="L22" s="31">
        <f>H22*3.4/F22</f>
        <v>3.6324786324786325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14.3</v>
      </c>
      <c r="P22" s="30">
        <f>P21+P20+P19+P18+P17+P16+P15+P14+P13+P12+P11+P10+P9</f>
        <v>125</v>
      </c>
      <c r="Q22" s="30">
        <f t="shared" ref="Q22:U22" si="8">Q21+Q20+Q19+Q18+Q17+Q16+Q15+Q14+Q13+Q12+Q11+Q10+Q9</f>
        <v>26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71760</v>
      </c>
      <c r="D23" s="33">
        <f t="shared" ref="D23:I23" si="9">D22+D8</f>
        <v>410</v>
      </c>
      <c r="E23" s="33">
        <f t="shared" si="9"/>
        <v>419</v>
      </c>
      <c r="F23" s="53">
        <f t="shared" si="9"/>
        <v>380</v>
      </c>
      <c r="G23" s="53">
        <f t="shared" si="9"/>
        <v>391</v>
      </c>
      <c r="H23" s="33">
        <f t="shared" si="9"/>
        <v>430</v>
      </c>
      <c r="I23" s="33">
        <f t="shared" si="9"/>
        <v>417</v>
      </c>
      <c r="J23" s="75">
        <f>J8+J22</f>
        <v>75515</v>
      </c>
      <c r="K23" s="76">
        <f t="shared" si="4"/>
        <v>92.682926829268297</v>
      </c>
      <c r="L23" s="31">
        <f>H23*3.4/F23</f>
        <v>3.8473684210526318</v>
      </c>
      <c r="M23" s="54">
        <f>(M8+M22)/2</f>
        <v>3.1827777777777779</v>
      </c>
      <c r="N23" s="55">
        <f>D23/B23*100</f>
        <v>21.287642782969883</v>
      </c>
      <c r="O23" s="55">
        <v>20.100000000000001</v>
      </c>
      <c r="P23" s="56">
        <f>P22+P8</f>
        <v>430</v>
      </c>
      <c r="Q23" s="33">
        <f>Q22+Q8</f>
        <v>67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75</v>
      </c>
      <c r="C24" s="21"/>
      <c r="D24" s="121">
        <f>D23-E23</f>
        <v>-9</v>
      </c>
      <c r="E24" s="122"/>
      <c r="F24" s="121">
        <f>F23-G23</f>
        <v>-11</v>
      </c>
      <c r="G24" s="122"/>
      <c r="H24" s="123">
        <f>H23-I23</f>
        <v>13</v>
      </c>
      <c r="I24" s="124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66</v>
      </c>
      <c r="S24" s="24" t="s">
        <v>78</v>
      </c>
      <c r="T24" s="24" t="s">
        <v>61</v>
      </c>
      <c r="U24" s="24" t="s">
        <v>79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2025-06-23T03:31:47Z</cp:lastPrinted>
  <dcterms:created xsi:type="dcterms:W3CDTF">2020-08-31T08:55:27Z</dcterms:created>
  <dcterms:modified xsi:type="dcterms:W3CDTF">2025-06-23T03:31:53Z</dcterms:modified>
</cp:coreProperties>
</file>