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27150" windowHeight="12840" firstSheet="1" activeTab="1"/>
  </bookViews>
  <sheets>
    <sheet name="Лист1" sheetId="1" r:id="rId1"/>
    <sheet name="Лист2" sheetId="2" r:id="rId2"/>
    <sheet name="Лист3" sheetId="3" r:id="rId3"/>
  </sheets>
  <definedNames>
    <definedName name="_xlnm.Print_Area" localSheetId="0">Лист1!$A$1:$K$14</definedName>
    <definedName name="_xlnm.Print_Area" localSheetId="1">Лист2!$A$1:$L$201</definedName>
  </definedNames>
  <calcPr calcId="125725"/>
</workbook>
</file>

<file path=xl/calcChain.xml><?xml version="1.0" encoding="utf-8"?>
<calcChain xmlns="http://schemas.openxmlformats.org/spreadsheetml/2006/main">
  <c r="R190" i="2"/>
  <c r="R155"/>
  <c r="Q155"/>
  <c r="R40"/>
  <c r="R45"/>
  <c r="Q45"/>
  <c r="R20"/>
  <c r="R35"/>
  <c r="Q35"/>
  <c r="P35"/>
  <c r="G167"/>
  <c r="G168"/>
  <c r="G169"/>
  <c r="F167"/>
  <c r="F168"/>
  <c r="F169"/>
  <c r="F192"/>
  <c r="G24" l="1"/>
  <c r="F24"/>
  <c r="G41"/>
  <c r="G42"/>
  <c r="G40" s="1"/>
  <c r="G43"/>
  <c r="G44"/>
  <c r="F42"/>
  <c r="F43"/>
  <c r="F44"/>
  <c r="F41"/>
  <c r="F55"/>
  <c r="G55"/>
  <c r="F180"/>
  <c r="G181"/>
  <c r="G180" s="1"/>
  <c r="F181"/>
  <c r="F185"/>
  <c r="G185"/>
  <c r="G194"/>
  <c r="G166"/>
  <c r="G165" s="1"/>
  <c r="F166"/>
  <c r="F165" s="1"/>
  <c r="G170"/>
  <c r="F40" l="1"/>
  <c r="G23" l="1"/>
  <c r="F23"/>
  <c r="F193" s="1"/>
  <c r="G30"/>
  <c r="F30"/>
  <c r="G128"/>
  <c r="F128"/>
  <c r="F129"/>
  <c r="F194" s="1"/>
  <c r="G145"/>
  <c r="F145"/>
  <c r="G193" l="1"/>
  <c r="F175"/>
  <c r="F35"/>
  <c r="G175" l="1"/>
  <c r="F170"/>
  <c r="G160"/>
  <c r="F160"/>
  <c r="G155"/>
  <c r="F155"/>
  <c r="G151"/>
  <c r="F151"/>
  <c r="G140"/>
  <c r="F140"/>
  <c r="G135"/>
  <c r="F135"/>
  <c r="G130"/>
  <c r="F130"/>
  <c r="G127"/>
  <c r="F127"/>
  <c r="G126"/>
  <c r="G125" s="1"/>
  <c r="F126"/>
  <c r="F125" s="1"/>
  <c r="G120"/>
  <c r="F120"/>
  <c r="G115"/>
  <c r="F115"/>
  <c r="G112"/>
  <c r="F112"/>
  <c r="G111"/>
  <c r="F111"/>
  <c r="G105"/>
  <c r="F105"/>
  <c r="G100"/>
  <c r="F100"/>
  <c r="G95"/>
  <c r="F95"/>
  <c r="G90"/>
  <c r="F90"/>
  <c r="G87"/>
  <c r="F87"/>
  <c r="G86"/>
  <c r="F86"/>
  <c r="F70"/>
  <c r="G65"/>
  <c r="F65"/>
  <c r="G62"/>
  <c r="F62"/>
  <c r="G61"/>
  <c r="F61"/>
  <c r="G50"/>
  <c r="F50"/>
  <c r="G45"/>
  <c r="F45"/>
  <c r="G35"/>
  <c r="G25"/>
  <c r="F25"/>
  <c r="G22"/>
  <c r="G192" s="1"/>
  <c r="F22"/>
  <c r="G21"/>
  <c r="F21"/>
  <c r="G191" l="1"/>
  <c r="F191"/>
  <c r="G20"/>
  <c r="F20"/>
  <c r="G60"/>
  <c r="F60"/>
  <c r="G150"/>
  <c r="F150"/>
  <c r="G110"/>
  <c r="F110"/>
  <c r="G85"/>
  <c r="F85"/>
  <c r="G190" l="1"/>
  <c r="F190"/>
</calcChain>
</file>

<file path=xl/sharedStrings.xml><?xml version="1.0" encoding="utf-8"?>
<sst xmlns="http://schemas.openxmlformats.org/spreadsheetml/2006/main" count="369" uniqueCount="123">
  <si>
    <t>шт</t>
  </si>
  <si>
    <t>Количество участников конкурса патриотической песни</t>
  </si>
  <si>
    <r>
      <t>Мероприятие 9.1</t>
    </r>
    <r>
      <rPr>
        <sz val="8"/>
        <rFont val="Times New Roman"/>
        <family val="1"/>
        <charset val="204"/>
      </rPr>
      <t>: Обеспечение профилактики и предотвращения  распространения наркомании и других социально-вредных явлений</t>
    </r>
  </si>
  <si>
    <r>
      <t>Мероприятие 8.1</t>
    </r>
    <r>
      <rPr>
        <sz val="8"/>
        <rFont val="Times New Roman"/>
        <family val="1"/>
        <charset val="204"/>
      </rPr>
      <t>: Оснащение новым энергосберегающим оборудованием</t>
    </r>
  </si>
  <si>
    <r>
      <t>Мероприятие 8.2</t>
    </r>
    <r>
      <rPr>
        <sz val="8"/>
        <rFont val="Times New Roman"/>
        <family val="1"/>
        <charset val="204"/>
      </rPr>
      <t>: Установка пластиковых окон</t>
    </r>
  </si>
  <si>
    <r>
      <t xml:space="preserve">Основное мероприятие 7: </t>
    </r>
    <r>
      <rPr>
        <b/>
        <sz val="8"/>
        <rFont val="Times New Roman"/>
        <family val="1"/>
        <charset val="204"/>
      </rPr>
      <t>Организационно-кадровая работа в сфере молодежной политики</t>
    </r>
  </si>
  <si>
    <r>
      <t>Мероприятие 7.1:</t>
    </r>
    <r>
      <rPr>
        <sz val="8"/>
        <rFont val="Times New Roman"/>
        <family val="1"/>
        <charset val="204"/>
      </rPr>
      <t xml:space="preserve"> Организация и проведение семинаров для работников молодежной политики, обучение по охране труда и т.д.</t>
    </r>
  </si>
  <si>
    <r>
      <t>Мероприятие 7.2:</t>
    </r>
    <r>
      <rPr>
        <sz val="8"/>
        <rFont val="Times New Roman"/>
        <family val="1"/>
        <charset val="204"/>
      </rPr>
      <t xml:space="preserve">  Аттестация рабочих мест специалистов</t>
    </r>
  </si>
  <si>
    <r>
      <t>Мероприятие 7.3:</t>
    </r>
    <r>
      <rPr>
        <sz val="8"/>
        <rFont val="Times New Roman"/>
        <family val="1"/>
        <charset val="204"/>
      </rPr>
      <t xml:space="preserve"> Материально-техническое и организационное обеспечение деятельности муниципального казенного учреждения "Центр по делам молодежи, физической культуры и спорта"</t>
    </r>
  </si>
  <si>
    <r>
      <t>Мероприятие 7.4</t>
    </r>
    <r>
      <rPr>
        <sz val="8"/>
        <rFont val="Times New Roman"/>
        <family val="1"/>
        <charset val="204"/>
      </rPr>
      <t>: Осуществление управления в сфере молодежной политики</t>
    </r>
  </si>
  <si>
    <r>
      <t xml:space="preserve">Основное мероприятие 6: </t>
    </r>
    <r>
      <rPr>
        <b/>
        <sz val="8"/>
        <rFont val="Times New Roman"/>
        <family val="1"/>
        <charset val="204"/>
      </rPr>
      <t>Создание условий для интеллектуального, духовного и физического развития молодежи</t>
    </r>
  </si>
  <si>
    <r>
      <t>Мероприятие 6.1:</t>
    </r>
    <r>
      <rPr>
        <sz val="8"/>
        <rFont val="Times New Roman"/>
        <family val="1"/>
        <charset val="204"/>
      </rPr>
      <t xml:space="preserve"> Конкурсы  и мероприятия районного уровня среди молодежи: «День молодежи»,«Мисс золотая осень»,«Радуга талантов», "Новый год", литературного конкурса сочинений,  и др.</t>
    </r>
  </si>
  <si>
    <r>
      <t>Мероприятие 6.2:</t>
    </r>
    <r>
      <rPr>
        <sz val="8"/>
        <rFont val="Times New Roman"/>
        <family val="1"/>
        <charset val="204"/>
      </rPr>
      <t xml:space="preserve"> Участие в областном фестивале молодых семей  и молодежный форум "Ритм".</t>
    </r>
  </si>
  <si>
    <r>
      <t>Мероприятие 5.4:</t>
    </r>
    <r>
      <rPr>
        <sz val="8"/>
        <rFont val="Times New Roman"/>
        <family val="1"/>
        <charset val="204"/>
      </rPr>
      <t xml:space="preserve"> Участие и проведение конкурсов, программ по гражданско-патриотическому воспитанию молодежи</t>
    </r>
  </si>
  <si>
    <r>
      <t>Мероприятие 5.3: П</t>
    </r>
    <r>
      <rPr>
        <sz val="8"/>
        <rFont val="Times New Roman"/>
        <family val="1"/>
        <charset val="204"/>
      </rPr>
      <t>роведение районного турнира «Орлята России» и участие в областных соревнованиях, работа Клуба "Патриот"</t>
    </r>
  </si>
  <si>
    <r>
      <t>Мероприятие 5.2:</t>
    </r>
    <r>
      <rPr>
        <sz val="8"/>
        <rFont val="Times New Roman"/>
        <family val="1"/>
        <charset val="204"/>
      </rPr>
      <t xml:space="preserve"> Проведение районного конкурса патриотической песни и участие в областном конкурсе</t>
    </r>
  </si>
  <si>
    <r>
      <t>Мероприятие 5.1:</t>
    </r>
    <r>
      <rPr>
        <sz val="8"/>
        <rFont val="Times New Roman"/>
        <family val="1"/>
        <charset val="204"/>
      </rPr>
      <t xml:space="preserve"> Организация проведения районных мероприятий посвященных памятным датам:«День Защитника Отечества»,«День победы»,«, "День толерантности","День борьбы с терроризмом",Конкурс сочинений, турнир по боксу и  др.</t>
    </r>
  </si>
  <si>
    <r>
      <t>Основное мероприятие 5</t>
    </r>
    <r>
      <rPr>
        <b/>
        <sz val="8"/>
        <rFont val="Times New Roman"/>
        <family val="1"/>
        <charset val="204"/>
      </rPr>
      <t>: Обеспечение гражданско-патриотического воспитания молодежи</t>
    </r>
  </si>
  <si>
    <r>
      <t>Основное мероприятие 4:</t>
    </r>
    <r>
      <rPr>
        <b/>
        <sz val="8"/>
        <rFont val="Times New Roman"/>
        <family val="1"/>
        <charset val="204"/>
      </rPr>
      <t xml:space="preserve"> Участие в организации развития системы отдыха и оздоровления</t>
    </r>
  </si>
  <si>
    <r>
      <t>Мероприятие 4.1</t>
    </r>
    <r>
      <rPr>
        <sz val="8"/>
        <rFont val="Times New Roman"/>
        <family val="1"/>
        <charset val="204"/>
      </rPr>
      <t>: Организация проведения оздоровления несовершеннолетних в загородных лагерях Омской области в период летних каникул</t>
    </r>
  </si>
  <si>
    <r>
      <t xml:space="preserve">Основное мероприятие 3: </t>
    </r>
    <r>
      <rPr>
        <b/>
        <sz val="8"/>
        <rFont val="Times New Roman"/>
        <family val="1"/>
        <charset val="204"/>
      </rPr>
      <t>Социально – экономическая поддержка молодёжи</t>
    </r>
  </si>
  <si>
    <r>
      <t>Мероприятие 3.1:</t>
    </r>
    <r>
      <rPr>
        <sz val="8"/>
        <rFont val="Times New Roman"/>
        <family val="1"/>
        <charset val="204"/>
      </rPr>
      <t xml:space="preserve">  Организация временной занятости несовершеннолетних в летний период</t>
    </r>
  </si>
  <si>
    <t xml:space="preserve">Основное мероприятие 2: Оснащение материально-технической базы учреждений сферы физической культуры и спорта, ремонт и строительство спортивных сооружений </t>
  </si>
  <si>
    <t>Основное мероприятие 1: Развитие физической культуры и спорта на территории района</t>
  </si>
  <si>
    <r>
      <t>Мероприятие 9.2</t>
    </r>
    <r>
      <rPr>
        <sz val="8"/>
        <rFont val="Times New Roman"/>
        <family val="1"/>
        <charset val="204"/>
      </rPr>
      <t>: Обеспечение деятельности комиссии по делам несовершеннолетних</t>
    </r>
  </si>
  <si>
    <t>мест</t>
  </si>
  <si>
    <t>чел</t>
  </si>
  <si>
    <t>человек</t>
  </si>
  <si>
    <t>Итого по подпрограмме 3 муниципальной программы</t>
  </si>
  <si>
    <t>№ п/п</t>
  </si>
  <si>
    <t>Наименование показателя</t>
  </si>
  <si>
    <t>Финансовое обеспечение</t>
  </si>
  <si>
    <t>Источник</t>
  </si>
  <si>
    <t>Наименование</t>
  </si>
  <si>
    <t>Значение</t>
  </si>
  <si>
    <t>х</t>
  </si>
  <si>
    <t>Всего, из них расходы за счет:</t>
  </si>
  <si>
    <t>2. Поступлений целевого характера из областного бюджета</t>
  </si>
  <si>
    <t>1. Налоговых и неналоговых доходов, поступлений нецелевого характера из муниципального бюджета</t>
  </si>
  <si>
    <t>%</t>
  </si>
  <si>
    <t>Мероприятие 1.3:  Мероприятия по созданию условий для развития физической культуры и спорта</t>
  </si>
  <si>
    <r>
      <t>Основное мероприятие 9</t>
    </r>
    <r>
      <rPr>
        <b/>
        <sz val="8"/>
        <rFont val="Times New Roman"/>
        <family val="1"/>
        <charset val="204"/>
      </rPr>
      <t>: Информационно-методическое обеспечение профилактики правонарушений, наркомании и обеспечение общественной безопасности</t>
    </r>
  </si>
  <si>
    <t xml:space="preserve">Мероприятие 2.2:  Строительство физкультурно-спортивных объектов шаговой доступности (строительство крытого хоккейного корта в Большереченском муниципальном районе) </t>
  </si>
  <si>
    <r>
      <t>Мероприятие 3.2:</t>
    </r>
    <r>
      <rPr>
        <sz val="8"/>
        <rFont val="Times New Roman"/>
        <family val="1"/>
        <charset val="204"/>
      </rPr>
      <t xml:space="preserve">  Поощрение администрацией муниципальных районов Омской области за лучшую организацию органами местного самоуправления муниципальных районов Омской области временного трудоустройства несовершеннолетних в возрасте от 14 до 18 лет в свободное от учебы время</t>
    </r>
  </si>
  <si>
    <t>Процент</t>
  </si>
  <si>
    <r>
      <t xml:space="preserve">Основное мероприятие 8: </t>
    </r>
    <r>
      <rPr>
        <b/>
        <sz val="8"/>
        <rFont val="Times New Roman"/>
        <family val="1"/>
        <charset val="204"/>
      </rPr>
      <t>Повышение энергетической эффективности  и сокращение энергетических издержек</t>
    </r>
  </si>
  <si>
    <t>Приложение № 6</t>
  </si>
  <si>
    <t>ОТЧЕТ</t>
  </si>
  <si>
    <t>о реализации муниципальной программы Большереченского муниципального района Омской области (*)</t>
  </si>
  <si>
    <t>Развитие социально-культурной сферы Большереченского муниципального района Омской области</t>
  </si>
  <si>
    <t>(наименование муниципальной программы Большереченского муниципального района Омской области)</t>
  </si>
  <si>
    <t>Целевой индикатор мероприятий муниципальной подпрограммы</t>
  </si>
  <si>
    <t>Код бюджетной классификации</t>
  </si>
  <si>
    <t>Единица измерения</t>
  </si>
  <si>
    <t>Главный распорядитель средств местного бюджета</t>
  </si>
  <si>
    <t>Целевая статья расходов</t>
  </si>
  <si>
    <t>План</t>
  </si>
  <si>
    <t>Факт (***)</t>
  </si>
  <si>
    <t>Всего (****)</t>
  </si>
  <si>
    <t>Цель муниципальной программы: Комплексное развитие социально-культурной сферы Большереченского му-ниципального района Омской области</t>
  </si>
  <si>
    <t>Задача муниципальной программы: Создание условий для сохранения здоровья, развития личности и самореализации молодежи, развитие физической культуры и спорта на территории Большереченского муниципального района Омской области</t>
  </si>
  <si>
    <t>Наименование подпрограммы: Развитие физической культуры и спорта и реализация мероприятий в сфере молодежной политики в Большереченском муниципальном районе Омской области</t>
  </si>
  <si>
    <t>Цель подпрограммы: формирование, развитие и укрепление правовых, экономических и организационных условий для самореализации молодых граждан; создание условий для формирования здорового образа жизни и более широкого вовлечение населения к занятиям физической культурой и спортом</t>
  </si>
  <si>
    <t>Задача 1: Развитие физической культуры и спорта на территории района, укрепление здоровья и формирование здорового образа жизни населе-ния с учетом физкультурно – спортивных инте-ресов и потребностей всех категорий населения</t>
  </si>
  <si>
    <t>3. Средств бюджетов поселений Большереченского муниципального района Омской области &lt;*****&gt;</t>
  </si>
  <si>
    <t>4. Иных внебюджетных источников</t>
  </si>
  <si>
    <t xml:space="preserve">Мероприятие 1.1: Обеспечение развития физической культуры и спорта на территории района </t>
  </si>
  <si>
    <t>Мероприятие 1.2: Осуществление управления в сфере физической культуры и спорта</t>
  </si>
  <si>
    <t>Мероприятие 2.1:  Оснащение учреждений сферы физической культуры и спорта необходимым инвентарем, спортивной формой, техническими средствами, приборами и оборудованием для учебно – тренировочного процесса и проведения соревнований различного уровня, ремонт и строительство спортивных сооружений</t>
  </si>
  <si>
    <t>&lt;*&gt; Заполнение отчета осуществляется исполнителем мероприятия, исполнителем основного мероприятия, исполнителем ведомственной целевой программы, соисполнителем     муниципальной программы и ответственным исполнителем муниципальной программы в части их компетенции.</t>
  </si>
  <si>
    <t>&lt;**&gt; Количество граф определяется в зависимости от сроков реализации муниципальной программы.</t>
  </si>
  <si>
    <t>&lt;***&gt; Отражается объем кассовых расходов, связанных с реализацией муниципальной программы, произведенных исполнителем муниципальной программы.</t>
  </si>
  <si>
    <t>&lt;****&gt; Для целевых индикаторов, измеряемых в относительном выражении, в графе "Всего" могут ставиться прочерки.</t>
  </si>
  <si>
    <t xml:space="preserve">&lt;*****&gt; Указывается объем средств бюджета поселения Большереченского муниципального района Омской области на реализацию аналогичных мероприятий, предусмотренных муниципальным правовым актом. </t>
  </si>
  <si>
    <t>&lt;******&gt; Для ведомственных целевых программ мероприятия не указываются, указывается общий объем финансирования на её реализацию. По объектам капитального строительства из общего объема финансирования основного мероприятия необходимо выделять (отдельными строками) расходы на проектно-изыскательские и прочие работы и услуги.</t>
  </si>
  <si>
    <t xml:space="preserve">                                                                                                                                                                                    к порядку принятия решений о разработке муниципальных программ Большереченского муниципального района Омской области, их формирования и реализации</t>
  </si>
  <si>
    <t>Доля населения систематически занимающегося физической культурой и спортом</t>
  </si>
  <si>
    <t>Задолженность по выплате заработной платы в сфере физической культуры и спорта</t>
  </si>
  <si>
    <t>Доля выполненных мероприятий по созданию условий для развития физической культуры и спорта</t>
  </si>
  <si>
    <t>Доля выполненных мероприятий по оснащению учреждений сферы физической культуры и спорта необходимым инвентарем, спортивной формой, техническими средствами, приборами и оборудованием для учебно – тренировочного процесса и проведения соревнований различного уровня, ремонт и строительство спортивных сооружений</t>
  </si>
  <si>
    <t>Количество построенных физкультурно-спортивных объектов</t>
  </si>
  <si>
    <t>Количество несовершеннолетних, временно занятых в летний период</t>
  </si>
  <si>
    <t>Количество оздоровленных несовершеннолетних</t>
  </si>
  <si>
    <t>Количество участников мероприятий, посвященных памятным датам</t>
  </si>
  <si>
    <t>Количество участников районного турнира «Орлята России», областных соревнований</t>
  </si>
  <si>
    <t>Количество участников конкурсов, программ по гражданско-патриотическому воспитанию молодежи</t>
  </si>
  <si>
    <t>Количество участников мероприятий районного уровня среди молодежи: «День молодежи»,«Мисс золотая осень»,«Радуга талантов», "Новый год", литературного конкурса сочинений,</t>
  </si>
  <si>
    <t>Количество участников областного фестиваля молодых семей  и молодежного форума "Ритм"</t>
  </si>
  <si>
    <t>Количество участников семинаров</t>
  </si>
  <si>
    <t>Количество аттестованных рабочих мест</t>
  </si>
  <si>
    <t>Доля выполненных мероприятий по материально-техническому и организационному обеспечение деятельности муниципального казенного учреждения "Центр по делам молодежи, физической культуры и спорта"</t>
  </si>
  <si>
    <t>Задолженность по выплате заработной платыв сфере молодежной политики</t>
  </si>
  <si>
    <t>Доля выполненных мероприятий по оснащению новым энергосберегающим оборудованием</t>
  </si>
  <si>
    <t>Количество установленных пластиковых окон</t>
  </si>
  <si>
    <t>Количество человек, принявших участие в мероприятиях, направленных на предотвращение  распространения наркомании и других социально-вредных явлений</t>
  </si>
  <si>
    <t>Доля проведенных заседаний Комиссии</t>
  </si>
  <si>
    <t>0230000000.</t>
  </si>
  <si>
    <t>0230210010.</t>
  </si>
  <si>
    <t>0230310010.</t>
  </si>
  <si>
    <t>0230510010.</t>
  </si>
  <si>
    <t>0230510020.</t>
  </si>
  <si>
    <t>0230510030.</t>
  </si>
  <si>
    <t>0230510040.</t>
  </si>
  <si>
    <t>0230610010.</t>
  </si>
  <si>
    <t>0230610020.</t>
  </si>
  <si>
    <t>0230710010.</t>
  </si>
  <si>
    <t>0230710020.</t>
  </si>
  <si>
    <t>0230710030.</t>
  </si>
  <si>
    <t>0230710040.</t>
  </si>
  <si>
    <t>0230810010.</t>
  </si>
  <si>
    <t>0230810020.</t>
  </si>
  <si>
    <t>0230910010.</t>
  </si>
  <si>
    <t>на 1 января 2025 года</t>
  </si>
  <si>
    <t>Объем (рублей) 2024 год (**)</t>
  </si>
  <si>
    <t>2024 год (**)</t>
  </si>
  <si>
    <t>0231010010.</t>
  </si>
  <si>
    <r>
      <t>Мероприятие 10.1</t>
    </r>
    <r>
      <rPr>
        <sz val="8"/>
        <rFont val="Times New Roman"/>
        <family val="1"/>
        <charset val="204"/>
      </rPr>
      <t>: Проведение мероприятий в сфере добровольчества</t>
    </r>
  </si>
  <si>
    <t>Человек</t>
  </si>
  <si>
    <t>Количество добровольцев</t>
  </si>
  <si>
    <t>Мероприятие 2.3:  Капитальный ремонт и материально-техническое оснащение объектов, находящихся в муниципальной собственности, а также муниципальных учрежденй</t>
  </si>
  <si>
    <r>
      <t xml:space="preserve">Основное мероприятие 10: </t>
    </r>
    <r>
      <rPr>
        <b/>
        <sz val="8"/>
        <rFont val="Times New Roman"/>
        <family val="1"/>
        <charset val="204"/>
      </rPr>
      <t>Поддержка и развитие добровольчества</t>
    </r>
  </si>
  <si>
    <t>0230270750.</t>
  </si>
  <si>
    <t>Текущий ремонт помещений</t>
  </si>
</sst>
</file>

<file path=xl/styles.xml><?xml version="1.0" encoding="utf-8"?>
<styleSheet xmlns="http://schemas.openxmlformats.org/spreadsheetml/2006/main">
  <numFmts count="1">
    <numFmt numFmtId="164" formatCode="0.0"/>
  </numFmts>
  <fonts count="12">
    <font>
      <sz val="11"/>
      <color theme="1"/>
      <name val="Calibri"/>
      <family val="2"/>
      <scheme val="minor"/>
    </font>
    <font>
      <sz val="8"/>
      <color indexed="8"/>
      <name val="Times New Roman"/>
      <family val="1"/>
      <charset val="204"/>
    </font>
    <font>
      <sz val="8"/>
      <name val="Calibri"/>
      <family val="2"/>
    </font>
    <font>
      <sz val="8"/>
      <name val="Times New Roman"/>
      <family val="1"/>
      <charset val="204"/>
    </font>
    <font>
      <b/>
      <sz val="8"/>
      <name val="Times New Roman"/>
      <family val="1"/>
      <charset val="204"/>
    </font>
    <font>
      <u/>
      <sz val="8"/>
      <name val="Times New Roman"/>
      <family val="1"/>
      <charset val="204"/>
    </font>
    <font>
      <b/>
      <u/>
      <sz val="8"/>
      <name val="Times New Roman"/>
      <family val="1"/>
      <charset val="204"/>
    </font>
    <font>
      <sz val="11"/>
      <color theme="1"/>
      <name val="Calibri"/>
      <family val="2"/>
      <scheme val="minor"/>
    </font>
    <font>
      <sz val="10"/>
      <color indexed="8"/>
      <name val="Calibri"/>
      <family val="2"/>
      <charset val="204"/>
    </font>
    <font>
      <sz val="11"/>
      <color indexed="8"/>
      <name val="Times New Roman"/>
      <family val="1"/>
      <charset val="204"/>
    </font>
    <font>
      <sz val="12"/>
      <color indexed="8"/>
      <name val="Times New Roman"/>
      <family val="1"/>
      <charset val="204"/>
    </font>
    <font>
      <b/>
      <sz val="11"/>
      <color theme="1"/>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79">
    <xf numFmtId="0" fontId="0" fillId="0" borderId="0" xfId="0"/>
    <xf numFmtId="0" fontId="0" fillId="0" borderId="0" xfId="0" applyFill="1"/>
    <xf numFmtId="0" fontId="1" fillId="2" borderId="0" xfId="0" applyFont="1" applyFill="1" applyBorder="1" applyAlignment="1">
      <alignment vertical="center" wrapText="1"/>
    </xf>
    <xf numFmtId="0" fontId="1" fillId="2" borderId="0" xfId="0" applyFont="1" applyFill="1" applyBorder="1" applyAlignment="1">
      <alignment horizontal="center" vertical="center"/>
    </xf>
    <xf numFmtId="0" fontId="1" fillId="2" borderId="0" xfId="0" applyFont="1" applyFill="1" applyBorder="1" applyAlignment="1">
      <alignment horizontal="center" vertical="center" wrapText="1"/>
    </xf>
    <xf numFmtId="0" fontId="1" fillId="2" borderId="0" xfId="0" applyFont="1" applyFill="1" applyBorder="1" applyAlignment="1">
      <alignment vertical="center"/>
    </xf>
    <xf numFmtId="0" fontId="1" fillId="2" borderId="0" xfId="0" applyFont="1" applyFill="1" applyBorder="1" applyAlignment="1">
      <alignment horizontal="center"/>
    </xf>
    <xf numFmtId="0" fontId="0" fillId="0" borderId="0" xfId="0" applyBorder="1"/>
    <xf numFmtId="4" fontId="0" fillId="0" borderId="0" xfId="0" applyNumberFormat="1" applyBorder="1"/>
    <xf numFmtId="2" fontId="8" fillId="0" borderId="0" xfId="0" applyNumberFormat="1" applyFont="1"/>
    <xf numFmtId="0" fontId="9" fillId="0" borderId="0" xfId="0" applyFont="1" applyFill="1" applyAlignment="1">
      <alignment horizontal="left" vertical="center" wrapText="1"/>
    </xf>
    <xf numFmtId="0" fontId="9" fillId="0" borderId="0" xfId="0" applyFont="1" applyFill="1" applyAlignment="1">
      <alignment horizontal="center" vertical="center" wrapText="1"/>
    </xf>
    <xf numFmtId="0" fontId="1" fillId="0" borderId="1" xfId="0" applyFont="1" applyFill="1" applyBorder="1" applyAlignment="1">
      <alignment horizontal="center" vertical="top" wrapText="1"/>
    </xf>
    <xf numFmtId="0" fontId="10" fillId="0" borderId="0" xfId="0" applyFont="1" applyFill="1"/>
    <xf numFmtId="0" fontId="1" fillId="3" borderId="1" xfId="0" applyFont="1" applyFill="1" applyBorder="1" applyAlignment="1">
      <alignment horizontal="left" vertical="top" wrapText="1"/>
    </xf>
    <xf numFmtId="4" fontId="3" fillId="3" borderId="2" xfId="0" applyNumberFormat="1" applyFont="1" applyFill="1" applyBorder="1" applyAlignment="1">
      <alignment horizontal="center" vertical="center" wrapText="1"/>
    </xf>
    <xf numFmtId="4" fontId="1" fillId="3" borderId="1" xfId="0" applyNumberFormat="1" applyFont="1" applyFill="1" applyBorder="1" applyAlignment="1">
      <alignment vertical="center" wrapText="1"/>
    </xf>
    <xf numFmtId="4" fontId="3" fillId="3" borderId="1" xfId="0" applyNumberFormat="1" applyFont="1" applyFill="1" applyBorder="1" applyAlignment="1">
      <alignment horizontal="center" vertical="center" wrapText="1"/>
    </xf>
    <xf numFmtId="4" fontId="3" fillId="3" borderId="2" xfId="0" applyNumberFormat="1" applyFont="1" applyFill="1" applyBorder="1" applyAlignment="1">
      <alignment horizontal="center" vertical="center" wrapText="1"/>
    </xf>
    <xf numFmtId="164" fontId="11" fillId="0" borderId="0" xfId="0" applyNumberFormat="1" applyFont="1"/>
    <xf numFmtId="0" fontId="1" fillId="2" borderId="0" xfId="0" applyFont="1" applyFill="1" applyBorder="1" applyAlignment="1">
      <alignment vertical="center" wrapText="1"/>
    </xf>
    <xf numFmtId="0" fontId="1" fillId="2" borderId="0" xfId="0" applyFont="1" applyFill="1" applyBorder="1" applyAlignment="1">
      <alignment vertical="center"/>
    </xf>
    <xf numFmtId="0" fontId="1" fillId="2" borderId="0" xfId="0" applyFont="1" applyFill="1" applyBorder="1" applyAlignment="1">
      <alignment horizontal="center" vertical="center" wrapText="1"/>
    </xf>
    <xf numFmtId="0" fontId="1" fillId="2" borderId="0" xfId="0" applyFont="1" applyFill="1" applyBorder="1" applyAlignment="1">
      <alignment horizontal="center" vertical="center"/>
    </xf>
    <xf numFmtId="0" fontId="1" fillId="2" borderId="0" xfId="0" applyFont="1" applyFill="1" applyBorder="1" applyAlignment="1">
      <alignment horizontal="left" vertical="center" wrapText="1"/>
    </xf>
    <xf numFmtId="0" fontId="1" fillId="2" borderId="0" xfId="0" applyFont="1" applyFill="1" applyBorder="1" applyAlignment="1">
      <alignment horizontal="left" vertical="center"/>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3" fillId="3" borderId="2"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4" fontId="3" fillId="3" borderId="2"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4" fontId="3" fillId="3" borderId="4" xfId="0" applyNumberFormat="1" applyFont="1" applyFill="1" applyBorder="1" applyAlignment="1">
      <alignment horizontal="center" vertical="center" wrapText="1"/>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3" fillId="3" borderId="1" xfId="0" applyFont="1" applyFill="1" applyBorder="1" applyAlignment="1">
      <alignment horizontal="center" vertical="center" wrapText="1"/>
    </xf>
    <xf numFmtId="0" fontId="6" fillId="3" borderId="2" xfId="0" applyFont="1" applyFill="1" applyBorder="1" applyAlignment="1">
      <alignment horizontal="left" vertical="top" wrapText="1"/>
    </xf>
    <xf numFmtId="0" fontId="6" fillId="3" borderId="3" xfId="0" applyFont="1" applyFill="1" applyBorder="1" applyAlignment="1">
      <alignment horizontal="left" vertical="top" wrapText="1"/>
    </xf>
    <xf numFmtId="0" fontId="6" fillId="3" borderId="4" xfId="0" applyFont="1" applyFill="1" applyBorder="1" applyAlignment="1">
      <alignment horizontal="left" vertical="top" wrapText="1"/>
    </xf>
    <xf numFmtId="0" fontId="5" fillId="3" borderId="2" xfId="0" applyFont="1" applyFill="1" applyBorder="1" applyAlignment="1">
      <alignment horizontal="left" vertical="top" wrapText="1"/>
    </xf>
    <xf numFmtId="0" fontId="5" fillId="3" borderId="3" xfId="0" applyFont="1" applyFill="1" applyBorder="1" applyAlignment="1">
      <alignment horizontal="left" vertical="top" wrapText="1"/>
    </xf>
    <xf numFmtId="0" fontId="5" fillId="3" borderId="4" xfId="0" applyFont="1" applyFill="1" applyBorder="1" applyAlignment="1">
      <alignment horizontal="left" vertical="top" wrapText="1"/>
    </xf>
    <xf numFmtId="0" fontId="10" fillId="0" borderId="0" xfId="0" applyFont="1" applyFill="1" applyAlignment="1">
      <alignment wrapText="1"/>
    </xf>
    <xf numFmtId="0" fontId="0" fillId="0" borderId="0" xfId="0" applyFill="1" applyAlignment="1">
      <alignment wrapText="1"/>
    </xf>
    <xf numFmtId="0" fontId="1" fillId="0" borderId="0" xfId="0" applyFont="1" applyFill="1" applyBorder="1" applyAlignment="1">
      <alignment horizontal="right" vertical="center" wrapText="1"/>
    </xf>
    <xf numFmtId="0" fontId="1" fillId="0" borderId="0" xfId="0" applyFont="1" applyFill="1" applyAlignment="1">
      <alignment horizontal="right" vertical="center" wrapText="1"/>
    </xf>
    <xf numFmtId="0" fontId="1" fillId="0" borderId="0" xfId="0" applyFont="1" applyFill="1" applyAlignment="1">
      <alignment horizontal="center" vertical="center" wrapText="1"/>
    </xf>
    <xf numFmtId="0" fontId="1" fillId="0" borderId="14"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6"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0" borderId="1" xfId="0" applyFont="1" applyFill="1" applyBorder="1" applyAlignment="1">
      <alignment horizontal="left" vertical="top" wrapText="1"/>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0" fontId="5" fillId="3" borderId="1" xfId="0" applyFont="1" applyFill="1" applyBorder="1" applyAlignment="1">
      <alignment horizontal="left" vertical="top"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10" fillId="0" borderId="0" xfId="0" applyFont="1" applyFill="1" applyAlignment="1">
      <alignment horizontal="left" wrapText="1" shrinkToFit="1"/>
    </xf>
    <xf numFmtId="0" fontId="1" fillId="0" borderId="8"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10"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12" xfId="0" applyFont="1" applyFill="1" applyBorder="1" applyAlignment="1">
      <alignment horizontal="left" vertical="top" wrapText="1"/>
    </xf>
    <xf numFmtId="0" fontId="1" fillId="0" borderId="13"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Medium9"/>
  <colors>
    <mruColors>
      <color rgb="FFE682D8"/>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15"/>
  <sheetViews>
    <sheetView workbookViewId="0">
      <selection activeCell="D21" sqref="D21"/>
    </sheetView>
  </sheetViews>
  <sheetFormatPr defaultRowHeight="15"/>
  <cols>
    <col min="1" max="1" width="3.85546875" customWidth="1"/>
    <col min="2" max="2" width="15.7109375" customWidth="1"/>
    <col min="3" max="3" width="16.140625" customWidth="1"/>
    <col min="4" max="4" width="13.5703125" customWidth="1"/>
    <col min="5" max="5" width="13.7109375" customWidth="1"/>
    <col min="6" max="6" width="14" customWidth="1"/>
    <col min="7" max="7" width="13.28515625" customWidth="1"/>
    <col min="8" max="8" width="14.42578125" customWidth="1"/>
    <col min="9" max="9" width="14.5703125" customWidth="1"/>
    <col min="10" max="10" width="15" customWidth="1"/>
    <col min="11" max="11" width="15.140625" customWidth="1"/>
  </cols>
  <sheetData>
    <row r="1" spans="1:11" ht="15" customHeight="1">
      <c r="A1" s="20"/>
      <c r="B1" s="24"/>
      <c r="C1" s="23"/>
      <c r="D1" s="23"/>
      <c r="E1" s="23"/>
      <c r="F1" s="23"/>
      <c r="G1" s="23"/>
      <c r="H1" s="23"/>
      <c r="I1" s="23"/>
      <c r="J1" s="23"/>
      <c r="K1" s="4"/>
    </row>
    <row r="2" spans="1:11" ht="15" customHeight="1">
      <c r="A2" s="21"/>
      <c r="B2" s="25"/>
      <c r="C2" s="23"/>
      <c r="D2" s="23"/>
      <c r="E2" s="23"/>
      <c r="F2" s="23"/>
      <c r="G2" s="23"/>
      <c r="H2" s="23"/>
      <c r="I2" s="23"/>
      <c r="J2" s="23"/>
      <c r="K2" s="2"/>
    </row>
    <row r="3" spans="1:11" ht="15" customHeight="1">
      <c r="A3" s="21"/>
      <c r="B3" s="25"/>
      <c r="C3" s="20"/>
      <c r="D3" s="22"/>
      <c r="E3" s="23"/>
      <c r="F3" s="23"/>
      <c r="G3" s="23"/>
      <c r="H3" s="23"/>
      <c r="I3" s="23"/>
      <c r="J3" s="23"/>
      <c r="K3" s="5"/>
    </row>
    <row r="4" spans="1:11">
      <c r="A4" s="21"/>
      <c r="B4" s="25"/>
      <c r="C4" s="21"/>
      <c r="D4" s="3"/>
      <c r="E4" s="3"/>
      <c r="F4" s="3"/>
      <c r="G4" s="3"/>
      <c r="H4" s="3"/>
      <c r="I4" s="3"/>
      <c r="J4" s="3"/>
      <c r="K4" s="3"/>
    </row>
    <row r="5" spans="1:11">
      <c r="A5" s="6"/>
      <c r="B5" s="6"/>
      <c r="C5" s="6"/>
      <c r="D5" s="6"/>
      <c r="E5" s="6"/>
      <c r="F5" s="6"/>
      <c r="G5" s="6"/>
      <c r="H5" s="6"/>
      <c r="I5" s="6"/>
      <c r="J5" s="6"/>
      <c r="K5" s="6"/>
    </row>
    <row r="6" spans="1:11">
      <c r="A6" s="7"/>
      <c r="B6" s="7"/>
      <c r="C6" s="8"/>
      <c r="D6" s="8"/>
      <c r="E6" s="8"/>
      <c r="F6" s="8"/>
      <c r="G6" s="8"/>
      <c r="H6" s="8"/>
      <c r="I6" s="8"/>
      <c r="J6" s="8"/>
      <c r="K6" s="8"/>
    </row>
    <row r="7" spans="1:11">
      <c r="A7" s="7"/>
      <c r="B7" s="7"/>
      <c r="C7" s="8"/>
      <c r="D7" s="8"/>
      <c r="E7" s="8"/>
      <c r="F7" s="8"/>
      <c r="G7" s="8"/>
      <c r="H7" s="8"/>
      <c r="I7" s="8"/>
      <c r="J7" s="8"/>
      <c r="K7" s="8"/>
    </row>
    <row r="8" spans="1:11">
      <c r="A8" s="7"/>
      <c r="B8" s="7"/>
      <c r="C8" s="8"/>
      <c r="D8" s="8"/>
      <c r="E8" s="8"/>
      <c r="F8" s="8"/>
      <c r="G8" s="8"/>
      <c r="H8" s="8"/>
      <c r="I8" s="8"/>
      <c r="J8" s="8"/>
      <c r="K8" s="8"/>
    </row>
    <row r="9" spans="1:11">
      <c r="A9" s="7"/>
      <c r="B9" s="7"/>
      <c r="C9" s="8"/>
      <c r="D9" s="8"/>
      <c r="E9" s="8"/>
      <c r="F9" s="8"/>
      <c r="G9" s="8"/>
      <c r="H9" s="8"/>
      <c r="I9" s="8"/>
      <c r="J9" s="8"/>
      <c r="K9" s="8"/>
    </row>
    <row r="10" spans="1:11">
      <c r="A10" s="7"/>
      <c r="B10" s="7"/>
      <c r="C10" s="8"/>
      <c r="D10" s="8"/>
      <c r="E10" s="8"/>
      <c r="F10" s="8"/>
      <c r="G10" s="8"/>
      <c r="H10" s="8"/>
      <c r="I10" s="8"/>
      <c r="J10" s="8"/>
      <c r="K10" s="8"/>
    </row>
    <row r="11" spans="1:11">
      <c r="A11" s="7"/>
      <c r="B11" s="7"/>
      <c r="C11" s="8"/>
      <c r="D11" s="8"/>
      <c r="E11" s="8"/>
      <c r="F11" s="8"/>
      <c r="G11" s="8"/>
      <c r="H11" s="8"/>
      <c r="I11" s="8"/>
      <c r="J11" s="8"/>
      <c r="K11" s="8"/>
    </row>
    <row r="12" spans="1:11">
      <c r="A12" s="7"/>
      <c r="B12" s="7"/>
      <c r="C12" s="8"/>
      <c r="D12" s="8"/>
      <c r="E12" s="8"/>
      <c r="F12" s="8"/>
      <c r="G12" s="8"/>
      <c r="H12" s="8"/>
      <c r="I12" s="8"/>
      <c r="J12" s="8"/>
      <c r="K12" s="8"/>
    </row>
    <row r="13" spans="1:11">
      <c r="A13" s="7"/>
      <c r="B13" s="7"/>
      <c r="C13" s="8"/>
      <c r="D13" s="8"/>
      <c r="E13" s="8"/>
      <c r="F13" s="8"/>
      <c r="G13" s="8"/>
      <c r="H13" s="8"/>
      <c r="I13" s="8"/>
      <c r="J13" s="8"/>
      <c r="K13" s="8"/>
    </row>
    <row r="14" spans="1:11">
      <c r="A14" s="7"/>
      <c r="B14" s="7"/>
      <c r="C14" s="8"/>
      <c r="D14" s="8"/>
      <c r="E14" s="8"/>
      <c r="F14" s="8"/>
      <c r="G14" s="8"/>
      <c r="H14" s="8"/>
      <c r="I14" s="8"/>
      <c r="J14" s="8"/>
      <c r="K14" s="8"/>
    </row>
    <row r="15" spans="1:11">
      <c r="A15" s="7"/>
      <c r="B15" s="7"/>
      <c r="C15" s="7"/>
      <c r="D15" s="7"/>
      <c r="E15" s="7"/>
      <c r="F15" s="7"/>
      <c r="G15" s="7"/>
      <c r="H15" s="7"/>
      <c r="I15" s="7"/>
      <c r="J15" s="7"/>
      <c r="K15" s="7"/>
    </row>
  </sheetData>
  <mergeCells count="6">
    <mergeCell ref="C3:C4"/>
    <mergeCell ref="D3:J3"/>
    <mergeCell ref="A1:A4"/>
    <mergeCell ref="B1:B4"/>
    <mergeCell ref="C1:J1"/>
    <mergeCell ref="C2:J2"/>
  </mergeCells>
  <phoneticPr fontId="2" type="noConversion"/>
  <pageMargins left="0.25" right="0.25" top="0.75" bottom="0.75"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R202"/>
  <sheetViews>
    <sheetView tabSelected="1" topLeftCell="A187" zoomScale="120" zoomScaleNormal="120" zoomScaleSheetLayoutView="130" workbookViewId="0">
      <selection activeCell="T193" sqref="T193"/>
    </sheetView>
  </sheetViews>
  <sheetFormatPr defaultRowHeight="15"/>
  <cols>
    <col min="1" max="1" width="6" customWidth="1"/>
    <col min="2" max="2" width="19.5703125" customWidth="1"/>
    <col min="3" max="3" width="9.85546875" customWidth="1"/>
    <col min="4" max="4" width="8.85546875" customWidth="1"/>
    <col min="5" max="5" width="26.42578125" customWidth="1"/>
    <col min="6" max="6" width="12.140625" customWidth="1"/>
    <col min="7" max="7" width="11.5703125" customWidth="1"/>
    <col min="8" max="8" width="16.7109375" customWidth="1"/>
    <col min="9" max="9" width="9" customWidth="1"/>
    <col min="10" max="10" width="6.5703125" customWidth="1"/>
    <col min="11" max="11" width="7.42578125" customWidth="1"/>
    <col min="12" max="12" width="6.28515625" customWidth="1"/>
    <col min="13" max="13" width="0.140625" hidden="1" customWidth="1"/>
    <col min="14" max="15" width="8.85546875" hidden="1" customWidth="1"/>
  </cols>
  <sheetData>
    <row r="1" spans="1:12" ht="12.75" customHeight="1">
      <c r="A1" s="50" t="s">
        <v>46</v>
      </c>
      <c r="B1" s="50"/>
      <c r="C1" s="50"/>
      <c r="D1" s="50"/>
      <c r="E1" s="50"/>
      <c r="F1" s="50"/>
      <c r="G1" s="50"/>
      <c r="H1" s="50"/>
      <c r="I1" s="50"/>
      <c r="J1" s="50"/>
      <c r="K1" s="50"/>
      <c r="L1" s="50"/>
    </row>
    <row r="2" spans="1:12" ht="24" customHeight="1">
      <c r="A2" s="51" t="s">
        <v>75</v>
      </c>
      <c r="B2" s="51"/>
      <c r="C2" s="51"/>
      <c r="D2" s="51"/>
      <c r="E2" s="51"/>
      <c r="F2" s="51"/>
      <c r="G2" s="51"/>
      <c r="H2" s="51"/>
      <c r="I2" s="51"/>
      <c r="J2" s="51"/>
      <c r="K2" s="51"/>
      <c r="L2" s="51"/>
    </row>
    <row r="3" spans="1:12" ht="12.75" customHeight="1">
      <c r="A3" s="52" t="s">
        <v>47</v>
      </c>
      <c r="B3" s="52"/>
      <c r="C3" s="52"/>
      <c r="D3" s="52"/>
      <c r="E3" s="52"/>
      <c r="F3" s="52"/>
      <c r="G3" s="52"/>
      <c r="H3" s="52"/>
      <c r="I3" s="52"/>
      <c r="J3" s="52"/>
      <c r="K3" s="52"/>
      <c r="L3" s="52"/>
    </row>
    <row r="4" spans="1:12" ht="14.25" customHeight="1">
      <c r="A4" s="52" t="s">
        <v>48</v>
      </c>
      <c r="B4" s="52"/>
      <c r="C4" s="52"/>
      <c r="D4" s="52"/>
      <c r="E4" s="52"/>
      <c r="F4" s="52"/>
      <c r="G4" s="52"/>
      <c r="H4" s="52"/>
      <c r="I4" s="52"/>
      <c r="J4" s="52"/>
      <c r="K4" s="52"/>
      <c r="L4" s="52"/>
    </row>
    <row r="5" spans="1:12" ht="15" customHeight="1">
      <c r="A5" s="53" t="s">
        <v>49</v>
      </c>
      <c r="B5" s="53"/>
      <c r="C5" s="53"/>
      <c r="D5" s="53"/>
      <c r="E5" s="53"/>
      <c r="F5" s="53"/>
      <c r="G5" s="53"/>
      <c r="H5" s="53"/>
      <c r="I5" s="53"/>
      <c r="J5" s="53"/>
      <c r="K5" s="53"/>
      <c r="L5" s="53"/>
    </row>
    <row r="6" spans="1:12" ht="13.5" customHeight="1">
      <c r="A6" s="54" t="s">
        <v>50</v>
      </c>
      <c r="B6" s="54"/>
      <c r="C6" s="54"/>
      <c r="D6" s="54"/>
      <c r="E6" s="54"/>
      <c r="F6" s="54"/>
      <c r="G6" s="54"/>
      <c r="H6" s="54"/>
      <c r="I6" s="54"/>
      <c r="J6" s="54"/>
      <c r="K6" s="54"/>
      <c r="L6" s="54"/>
    </row>
    <row r="7" spans="1:12" ht="13.5" customHeight="1">
      <c r="A7" s="53" t="s">
        <v>112</v>
      </c>
      <c r="B7" s="53"/>
      <c r="C7" s="53"/>
      <c r="D7" s="53"/>
      <c r="E7" s="53"/>
      <c r="F7" s="53"/>
      <c r="G7" s="53"/>
      <c r="H7" s="53"/>
      <c r="I7" s="53"/>
      <c r="J7" s="53"/>
      <c r="K7" s="53"/>
      <c r="L7" s="53"/>
    </row>
    <row r="8" spans="1:12" ht="13.5" customHeight="1">
      <c r="A8" s="55" t="s">
        <v>29</v>
      </c>
      <c r="B8" s="55" t="s">
        <v>30</v>
      </c>
      <c r="C8" s="58" t="s">
        <v>31</v>
      </c>
      <c r="D8" s="59"/>
      <c r="E8" s="59"/>
      <c r="F8" s="59"/>
      <c r="G8" s="60"/>
      <c r="H8" s="58" t="s">
        <v>51</v>
      </c>
      <c r="I8" s="59"/>
      <c r="J8" s="59"/>
      <c r="K8" s="59"/>
      <c r="L8" s="60"/>
    </row>
    <row r="9" spans="1:12" ht="15.75" customHeight="1">
      <c r="A9" s="56"/>
      <c r="B9" s="56"/>
      <c r="C9" s="58" t="s">
        <v>52</v>
      </c>
      <c r="D9" s="60"/>
      <c r="E9" s="55" t="s">
        <v>32</v>
      </c>
      <c r="F9" s="58" t="s">
        <v>113</v>
      </c>
      <c r="G9" s="60"/>
      <c r="H9" s="55" t="s">
        <v>33</v>
      </c>
      <c r="I9" s="55" t="s">
        <v>53</v>
      </c>
      <c r="J9" s="58" t="s">
        <v>34</v>
      </c>
      <c r="K9" s="59"/>
      <c r="L9" s="60"/>
    </row>
    <row r="10" spans="1:12" ht="15.75" customHeight="1">
      <c r="A10" s="56"/>
      <c r="B10" s="56"/>
      <c r="C10" s="55" t="s">
        <v>54</v>
      </c>
      <c r="D10" s="55" t="s">
        <v>55</v>
      </c>
      <c r="E10" s="56"/>
      <c r="F10" s="55" t="s">
        <v>56</v>
      </c>
      <c r="G10" s="55" t="s">
        <v>57</v>
      </c>
      <c r="H10" s="56"/>
      <c r="I10" s="56"/>
      <c r="J10" s="55" t="s">
        <v>58</v>
      </c>
      <c r="K10" s="58" t="s">
        <v>114</v>
      </c>
      <c r="L10" s="60"/>
    </row>
    <row r="11" spans="1:12" ht="45" customHeight="1">
      <c r="A11" s="57"/>
      <c r="B11" s="57"/>
      <c r="C11" s="57"/>
      <c r="D11" s="57"/>
      <c r="E11" s="57"/>
      <c r="F11" s="57"/>
      <c r="G11" s="57"/>
      <c r="H11" s="57"/>
      <c r="I11" s="57"/>
      <c r="J11" s="57"/>
      <c r="K11" s="12" t="s">
        <v>56</v>
      </c>
      <c r="L11" s="12" t="s">
        <v>57</v>
      </c>
    </row>
    <row r="12" spans="1:12" ht="12" customHeight="1">
      <c r="A12" s="12">
        <v>1</v>
      </c>
      <c r="B12" s="12">
        <v>2</v>
      </c>
      <c r="C12" s="12">
        <v>3</v>
      </c>
      <c r="D12" s="12">
        <v>4</v>
      </c>
      <c r="E12" s="12">
        <v>5</v>
      </c>
      <c r="F12" s="12">
        <v>6</v>
      </c>
      <c r="G12" s="12">
        <v>7</v>
      </c>
      <c r="H12" s="12">
        <v>8</v>
      </c>
      <c r="I12" s="12">
        <v>9</v>
      </c>
      <c r="J12" s="12">
        <v>10</v>
      </c>
      <c r="K12" s="12">
        <v>11</v>
      </c>
      <c r="L12" s="12">
        <v>12</v>
      </c>
    </row>
    <row r="13" spans="1:12" ht="13.5" customHeight="1">
      <c r="A13" s="61" t="s">
        <v>59</v>
      </c>
      <c r="B13" s="61"/>
      <c r="C13" s="61"/>
      <c r="D13" s="61"/>
      <c r="E13" s="61"/>
      <c r="F13" s="61"/>
      <c r="G13" s="61"/>
      <c r="H13" s="61"/>
      <c r="I13" s="61"/>
      <c r="J13" s="61"/>
      <c r="K13" s="61"/>
      <c r="L13" s="61"/>
    </row>
    <row r="14" spans="1:12" ht="24" customHeight="1">
      <c r="A14" s="61" t="s">
        <v>60</v>
      </c>
      <c r="B14" s="61"/>
      <c r="C14" s="61"/>
      <c r="D14" s="61"/>
      <c r="E14" s="61"/>
      <c r="F14" s="61"/>
      <c r="G14" s="61"/>
      <c r="H14" s="61"/>
      <c r="I14" s="61"/>
      <c r="J14" s="61"/>
      <c r="K14" s="61"/>
      <c r="L14" s="61"/>
    </row>
    <row r="15" spans="1:12" ht="12.75" customHeight="1">
      <c r="A15" s="61" t="s">
        <v>61</v>
      </c>
      <c r="B15" s="61"/>
      <c r="C15" s="61"/>
      <c r="D15" s="61"/>
      <c r="E15" s="61"/>
      <c r="F15" s="61"/>
      <c r="G15" s="61"/>
      <c r="H15" s="61"/>
      <c r="I15" s="61"/>
      <c r="J15" s="61"/>
      <c r="K15" s="61"/>
      <c r="L15" s="61"/>
    </row>
    <row r="16" spans="1:12" ht="26.25" customHeight="1">
      <c r="A16" s="61" t="s">
        <v>62</v>
      </c>
      <c r="B16" s="61"/>
      <c r="C16" s="61"/>
      <c r="D16" s="61"/>
      <c r="E16" s="61"/>
      <c r="F16" s="61"/>
      <c r="G16" s="61"/>
      <c r="H16" s="61"/>
      <c r="I16" s="61"/>
      <c r="J16" s="61"/>
      <c r="K16" s="61"/>
      <c r="L16" s="61"/>
    </row>
    <row r="17" spans="1:18" ht="21" customHeight="1">
      <c r="A17" s="70" t="s">
        <v>63</v>
      </c>
      <c r="B17" s="71"/>
      <c r="C17" s="71"/>
      <c r="D17" s="72"/>
      <c r="E17" s="55" t="s">
        <v>35</v>
      </c>
      <c r="F17" s="55" t="s">
        <v>35</v>
      </c>
      <c r="G17" s="55" t="s">
        <v>35</v>
      </c>
      <c r="H17" s="55" t="s">
        <v>35</v>
      </c>
      <c r="I17" s="55" t="s">
        <v>35</v>
      </c>
      <c r="J17" s="55" t="s">
        <v>35</v>
      </c>
      <c r="K17" s="55" t="s">
        <v>35</v>
      </c>
      <c r="L17" s="55" t="s">
        <v>35</v>
      </c>
    </row>
    <row r="18" spans="1:18" ht="15" customHeight="1">
      <c r="A18" s="73"/>
      <c r="B18" s="74"/>
      <c r="C18" s="74"/>
      <c r="D18" s="75"/>
      <c r="E18" s="56"/>
      <c r="F18" s="56"/>
      <c r="G18" s="56"/>
      <c r="H18" s="56"/>
      <c r="I18" s="56"/>
      <c r="J18" s="56"/>
      <c r="K18" s="56"/>
      <c r="L18" s="56"/>
    </row>
    <row r="19" spans="1:18" ht="12.75" customHeight="1">
      <c r="A19" s="76"/>
      <c r="B19" s="77"/>
      <c r="C19" s="77"/>
      <c r="D19" s="78"/>
      <c r="E19" s="57"/>
      <c r="F19" s="57"/>
      <c r="G19" s="57"/>
      <c r="H19" s="57"/>
      <c r="I19" s="57"/>
      <c r="J19" s="57"/>
      <c r="K19" s="57"/>
      <c r="L19" s="57"/>
    </row>
    <row r="20" spans="1:18" s="1" customFormat="1" ht="14.45" customHeight="1">
      <c r="A20" s="26">
        <v>1</v>
      </c>
      <c r="B20" s="66" t="s">
        <v>23</v>
      </c>
      <c r="C20" s="32">
        <v>502</v>
      </c>
      <c r="D20" s="32"/>
      <c r="E20" s="14" t="s">
        <v>36</v>
      </c>
      <c r="F20" s="15">
        <f>F21+F22+F23+F24</f>
        <v>5762046.3300000001</v>
      </c>
      <c r="G20" s="15">
        <f>G21+G22+G23+G24</f>
        <v>5759797.6200000001</v>
      </c>
      <c r="H20" s="35"/>
      <c r="I20" s="32" t="s">
        <v>35</v>
      </c>
      <c r="J20" s="32" t="s">
        <v>35</v>
      </c>
      <c r="K20" s="32" t="s">
        <v>35</v>
      </c>
      <c r="L20" s="32" t="s">
        <v>35</v>
      </c>
      <c r="R20" s="1">
        <f>(R25+R30+R35)/3</f>
        <v>100.17357477216645</v>
      </c>
    </row>
    <row r="21" spans="1:18" ht="36" customHeight="1">
      <c r="A21" s="27"/>
      <c r="B21" s="67"/>
      <c r="C21" s="33"/>
      <c r="D21" s="33"/>
      <c r="E21" s="14" t="s">
        <v>38</v>
      </c>
      <c r="F21" s="15">
        <f t="shared" ref="F21:G21" si="0">F26+F31+F36</f>
        <v>5510046.3300000001</v>
      </c>
      <c r="G21" s="15">
        <f t="shared" si="0"/>
        <v>5507797.6200000001</v>
      </c>
      <c r="H21" s="36"/>
      <c r="I21" s="33"/>
      <c r="J21" s="33"/>
      <c r="K21" s="33"/>
      <c r="L21" s="33"/>
    </row>
    <row r="22" spans="1:18" ht="24.75" customHeight="1">
      <c r="A22" s="27"/>
      <c r="B22" s="67"/>
      <c r="C22" s="33"/>
      <c r="D22" s="33"/>
      <c r="E22" s="14" t="s">
        <v>37</v>
      </c>
      <c r="F22" s="15">
        <f t="shared" ref="F22:G22" si="1">F27+F32+F37</f>
        <v>0</v>
      </c>
      <c r="G22" s="15">
        <f t="shared" si="1"/>
        <v>0</v>
      </c>
      <c r="H22" s="36"/>
      <c r="I22" s="33"/>
      <c r="J22" s="33"/>
      <c r="K22" s="33"/>
      <c r="L22" s="33"/>
    </row>
    <row r="23" spans="1:18" ht="38.25" customHeight="1">
      <c r="A23" s="27"/>
      <c r="B23" s="67"/>
      <c r="C23" s="33"/>
      <c r="D23" s="33"/>
      <c r="E23" s="14" t="s">
        <v>64</v>
      </c>
      <c r="F23" s="16">
        <f>F28+F33+F38</f>
        <v>252000</v>
      </c>
      <c r="G23" s="16">
        <f>G28+G33+G38</f>
        <v>252000</v>
      </c>
      <c r="H23" s="36"/>
      <c r="I23" s="33"/>
      <c r="J23" s="33"/>
      <c r="K23" s="33"/>
      <c r="L23" s="33"/>
    </row>
    <row r="24" spans="1:18" ht="13.5" customHeight="1">
      <c r="A24" s="28"/>
      <c r="B24" s="68"/>
      <c r="C24" s="34"/>
      <c r="D24" s="34"/>
      <c r="E24" s="14" t="s">
        <v>65</v>
      </c>
      <c r="F24" s="16">
        <f>F29+F34+F39</f>
        <v>0</v>
      </c>
      <c r="G24" s="16">
        <f>G29+G34+G39</f>
        <v>0</v>
      </c>
      <c r="H24" s="37"/>
      <c r="I24" s="34"/>
      <c r="J24" s="34"/>
      <c r="K24" s="34"/>
      <c r="L24" s="34"/>
    </row>
    <row r="25" spans="1:18" ht="14.25" customHeight="1">
      <c r="A25" s="26">
        <v>2</v>
      </c>
      <c r="B25" s="29" t="s">
        <v>66</v>
      </c>
      <c r="C25" s="32">
        <v>502</v>
      </c>
      <c r="D25" s="32" t="s">
        <v>96</v>
      </c>
      <c r="E25" s="14" t="s">
        <v>36</v>
      </c>
      <c r="F25" s="15">
        <f t="shared" ref="F25:G25" si="2">F26+F27</f>
        <v>1129256.44</v>
      </c>
      <c r="G25" s="15">
        <f t="shared" si="2"/>
        <v>1129256.44</v>
      </c>
      <c r="H25" s="35" t="s">
        <v>76</v>
      </c>
      <c r="I25" s="32" t="s">
        <v>39</v>
      </c>
      <c r="J25" s="32">
        <v>55</v>
      </c>
      <c r="K25" s="32">
        <v>55</v>
      </c>
      <c r="L25" s="32">
        <v>55</v>
      </c>
      <c r="R25">
        <v>100</v>
      </c>
    </row>
    <row r="26" spans="1:18" ht="36.75" customHeight="1">
      <c r="A26" s="27"/>
      <c r="B26" s="30"/>
      <c r="C26" s="33"/>
      <c r="D26" s="33"/>
      <c r="E26" s="14" t="s">
        <v>38</v>
      </c>
      <c r="F26" s="15">
        <v>1129256.44</v>
      </c>
      <c r="G26" s="15">
        <v>1129256.44</v>
      </c>
      <c r="H26" s="36"/>
      <c r="I26" s="33"/>
      <c r="J26" s="33"/>
      <c r="K26" s="33"/>
      <c r="L26" s="33"/>
    </row>
    <row r="27" spans="1:18" ht="23.25" customHeight="1">
      <c r="A27" s="27"/>
      <c r="B27" s="30"/>
      <c r="C27" s="33"/>
      <c r="D27" s="33"/>
      <c r="E27" s="14" t="s">
        <v>37</v>
      </c>
      <c r="F27" s="15">
        <v>0</v>
      </c>
      <c r="G27" s="15">
        <v>0</v>
      </c>
      <c r="H27" s="36"/>
      <c r="I27" s="33"/>
      <c r="J27" s="33"/>
      <c r="K27" s="33"/>
      <c r="L27" s="33"/>
    </row>
    <row r="28" spans="1:18" ht="36" customHeight="1">
      <c r="A28" s="27"/>
      <c r="B28" s="30"/>
      <c r="C28" s="33"/>
      <c r="D28" s="33"/>
      <c r="E28" s="14" t="s">
        <v>64</v>
      </c>
      <c r="F28" s="15">
        <v>0</v>
      </c>
      <c r="G28" s="15">
        <v>0</v>
      </c>
      <c r="H28" s="36"/>
      <c r="I28" s="33"/>
      <c r="J28" s="33"/>
      <c r="K28" s="33"/>
      <c r="L28" s="33"/>
    </row>
    <row r="29" spans="1:18" ht="13.5" customHeight="1">
      <c r="A29" s="28"/>
      <c r="B29" s="31"/>
      <c r="C29" s="34"/>
      <c r="D29" s="34"/>
      <c r="E29" s="14" t="s">
        <v>65</v>
      </c>
      <c r="F29" s="15">
        <v>0</v>
      </c>
      <c r="G29" s="15">
        <v>0</v>
      </c>
      <c r="H29" s="37"/>
      <c r="I29" s="34"/>
      <c r="J29" s="34"/>
      <c r="K29" s="34"/>
      <c r="L29" s="34"/>
    </row>
    <row r="30" spans="1:18" ht="14.45" customHeight="1">
      <c r="A30" s="26">
        <v>3</v>
      </c>
      <c r="B30" s="29" t="s">
        <v>67</v>
      </c>
      <c r="C30" s="32">
        <v>502</v>
      </c>
      <c r="D30" s="32" t="s">
        <v>96</v>
      </c>
      <c r="E30" s="14" t="s">
        <v>36</v>
      </c>
      <c r="F30" s="15">
        <f>F31+F32+F33+F34</f>
        <v>4198698.4700000007</v>
      </c>
      <c r="G30" s="15">
        <f>G31+G32+G33+G34</f>
        <v>4198698.4700000007</v>
      </c>
      <c r="H30" s="35" t="s">
        <v>77</v>
      </c>
      <c r="I30" s="32" t="s">
        <v>39</v>
      </c>
      <c r="J30" s="32">
        <v>0</v>
      </c>
      <c r="K30" s="32">
        <v>0</v>
      </c>
      <c r="L30" s="32">
        <v>0</v>
      </c>
      <c r="R30">
        <v>100</v>
      </c>
    </row>
    <row r="31" spans="1:18" ht="36" customHeight="1">
      <c r="A31" s="27"/>
      <c r="B31" s="30"/>
      <c r="C31" s="33"/>
      <c r="D31" s="33"/>
      <c r="E31" s="14" t="s">
        <v>38</v>
      </c>
      <c r="F31" s="15">
        <v>3946698.47</v>
      </c>
      <c r="G31" s="15">
        <v>3946698.47</v>
      </c>
      <c r="H31" s="36"/>
      <c r="I31" s="33"/>
      <c r="J31" s="33"/>
      <c r="K31" s="33"/>
      <c r="L31" s="33"/>
    </row>
    <row r="32" spans="1:18" ht="23.25" customHeight="1">
      <c r="A32" s="27"/>
      <c r="B32" s="30"/>
      <c r="C32" s="33"/>
      <c r="D32" s="33"/>
      <c r="E32" s="14" t="s">
        <v>37</v>
      </c>
      <c r="F32" s="15">
        <v>0</v>
      </c>
      <c r="G32" s="15">
        <v>0</v>
      </c>
      <c r="H32" s="36"/>
      <c r="I32" s="33"/>
      <c r="J32" s="33"/>
      <c r="K32" s="33"/>
      <c r="L32" s="33"/>
    </row>
    <row r="33" spans="1:18" ht="36" customHeight="1">
      <c r="A33" s="27"/>
      <c r="B33" s="30"/>
      <c r="C33" s="33"/>
      <c r="D33" s="33"/>
      <c r="E33" s="14" t="s">
        <v>64</v>
      </c>
      <c r="F33" s="15">
        <v>252000</v>
      </c>
      <c r="G33" s="15">
        <v>252000</v>
      </c>
      <c r="H33" s="36"/>
      <c r="I33" s="33"/>
      <c r="J33" s="33"/>
      <c r="K33" s="33"/>
      <c r="L33" s="33"/>
    </row>
    <row r="34" spans="1:18" ht="12.75" customHeight="1">
      <c r="A34" s="28"/>
      <c r="B34" s="31"/>
      <c r="C34" s="34"/>
      <c r="D34" s="34"/>
      <c r="E34" s="14" t="s">
        <v>65</v>
      </c>
      <c r="F34" s="15">
        <v>0</v>
      </c>
      <c r="G34" s="15">
        <v>0</v>
      </c>
      <c r="H34" s="37"/>
      <c r="I34" s="34"/>
      <c r="J34" s="34"/>
      <c r="K34" s="34"/>
      <c r="L34" s="34"/>
    </row>
    <row r="35" spans="1:18" ht="14.45" customHeight="1">
      <c r="A35" s="26">
        <v>4</v>
      </c>
      <c r="B35" s="29" t="s">
        <v>40</v>
      </c>
      <c r="C35" s="32">
        <v>502</v>
      </c>
      <c r="D35" s="32" t="s">
        <v>96</v>
      </c>
      <c r="E35" s="14" t="s">
        <v>36</v>
      </c>
      <c r="F35" s="15">
        <f>F36+F37</f>
        <v>434091.42</v>
      </c>
      <c r="G35" s="15">
        <f t="shared" ref="G35" si="3">G36+G37</f>
        <v>431842.71</v>
      </c>
      <c r="H35" s="35" t="s">
        <v>78</v>
      </c>
      <c r="I35" s="32" t="s">
        <v>39</v>
      </c>
      <c r="J35" s="32">
        <v>100</v>
      </c>
      <c r="K35" s="32">
        <v>100</v>
      </c>
      <c r="L35" s="32">
        <v>100</v>
      </c>
      <c r="P35">
        <f>L35/K35</f>
        <v>1</v>
      </c>
      <c r="Q35">
        <f>G35/F35</f>
        <v>0.99481973175143623</v>
      </c>
      <c r="R35">
        <f>P35/Q35*100</f>
        <v>100.52072431649938</v>
      </c>
    </row>
    <row r="36" spans="1:18" ht="36.75" customHeight="1">
      <c r="A36" s="27"/>
      <c r="B36" s="30"/>
      <c r="C36" s="33"/>
      <c r="D36" s="33"/>
      <c r="E36" s="14" t="s">
        <v>38</v>
      </c>
      <c r="F36" s="15">
        <v>434091.42</v>
      </c>
      <c r="G36" s="15">
        <v>431842.71</v>
      </c>
      <c r="H36" s="36"/>
      <c r="I36" s="33"/>
      <c r="J36" s="33"/>
      <c r="K36" s="33"/>
      <c r="L36" s="33"/>
    </row>
    <row r="37" spans="1:18" ht="22.5">
      <c r="A37" s="27"/>
      <c r="B37" s="30"/>
      <c r="C37" s="33"/>
      <c r="D37" s="33"/>
      <c r="E37" s="14" t="s">
        <v>37</v>
      </c>
      <c r="F37" s="15">
        <v>0</v>
      </c>
      <c r="G37" s="15">
        <v>0</v>
      </c>
      <c r="H37" s="36"/>
      <c r="I37" s="33"/>
      <c r="J37" s="33"/>
      <c r="K37" s="33"/>
      <c r="L37" s="33"/>
    </row>
    <row r="38" spans="1:18" ht="45">
      <c r="A38" s="27"/>
      <c r="B38" s="30"/>
      <c r="C38" s="33"/>
      <c r="D38" s="33"/>
      <c r="E38" s="14" t="s">
        <v>64</v>
      </c>
      <c r="F38" s="15">
        <v>0</v>
      </c>
      <c r="G38" s="15">
        <v>0</v>
      </c>
      <c r="H38" s="36"/>
      <c r="I38" s="33"/>
      <c r="J38" s="33"/>
      <c r="K38" s="33"/>
      <c r="L38" s="33"/>
    </row>
    <row r="39" spans="1:18">
      <c r="A39" s="28"/>
      <c r="B39" s="31"/>
      <c r="C39" s="34"/>
      <c r="D39" s="34"/>
      <c r="E39" s="14" t="s">
        <v>65</v>
      </c>
      <c r="F39" s="15">
        <v>0</v>
      </c>
      <c r="G39" s="15">
        <v>0</v>
      </c>
      <c r="H39" s="37"/>
      <c r="I39" s="34"/>
      <c r="J39" s="34"/>
      <c r="K39" s="34"/>
      <c r="L39" s="34"/>
    </row>
    <row r="40" spans="1:18" ht="14.45" customHeight="1">
      <c r="A40" s="26">
        <v>5</v>
      </c>
      <c r="B40" s="66" t="s">
        <v>22</v>
      </c>
      <c r="C40" s="32">
        <v>502</v>
      </c>
      <c r="D40" s="32"/>
      <c r="E40" s="14" t="s">
        <v>36</v>
      </c>
      <c r="F40" s="15">
        <f>F41+F42+F43+F44</f>
        <v>2465609.4099999997</v>
      </c>
      <c r="G40" s="15">
        <f>G41+G42+G43+G44</f>
        <v>1709575.98</v>
      </c>
      <c r="H40" s="35"/>
      <c r="I40" s="32" t="s">
        <v>35</v>
      </c>
      <c r="J40" s="32" t="s">
        <v>35</v>
      </c>
      <c r="K40" s="32" t="s">
        <v>35</v>
      </c>
      <c r="L40" s="32" t="s">
        <v>35</v>
      </c>
      <c r="R40">
        <f>(R45+R55)/2</f>
        <v>126.87553773582383</v>
      </c>
    </row>
    <row r="41" spans="1:18" ht="36" customHeight="1">
      <c r="A41" s="27"/>
      <c r="B41" s="67"/>
      <c r="C41" s="33"/>
      <c r="D41" s="33"/>
      <c r="E41" s="14" t="s">
        <v>38</v>
      </c>
      <c r="F41" s="15">
        <f>F46+F51+F56</f>
        <v>2165609.4099999997</v>
      </c>
      <c r="G41" s="15">
        <f>G46+G51+G56</f>
        <v>1409575.98</v>
      </c>
      <c r="H41" s="36"/>
      <c r="I41" s="33"/>
      <c r="J41" s="33"/>
      <c r="K41" s="33"/>
      <c r="L41" s="33"/>
    </row>
    <row r="42" spans="1:18" ht="24.75" customHeight="1">
      <c r="A42" s="27"/>
      <c r="B42" s="67"/>
      <c r="C42" s="33"/>
      <c r="D42" s="33"/>
      <c r="E42" s="14" t="s">
        <v>37</v>
      </c>
      <c r="F42" s="15">
        <f t="shared" ref="F42:G44" si="4">F47+F52+F57</f>
        <v>300000</v>
      </c>
      <c r="G42" s="15">
        <f t="shared" si="4"/>
        <v>300000</v>
      </c>
      <c r="H42" s="36"/>
      <c r="I42" s="33"/>
      <c r="J42" s="33"/>
      <c r="K42" s="33"/>
      <c r="L42" s="33"/>
    </row>
    <row r="43" spans="1:18" ht="36" customHeight="1">
      <c r="A43" s="27"/>
      <c r="B43" s="67"/>
      <c r="C43" s="33"/>
      <c r="D43" s="33"/>
      <c r="E43" s="14" t="s">
        <v>64</v>
      </c>
      <c r="F43" s="15">
        <f t="shared" si="4"/>
        <v>0</v>
      </c>
      <c r="G43" s="15">
        <f t="shared" si="4"/>
        <v>0</v>
      </c>
      <c r="H43" s="36"/>
      <c r="I43" s="33"/>
      <c r="J43" s="33"/>
      <c r="K43" s="33"/>
      <c r="L43" s="33"/>
    </row>
    <row r="44" spans="1:18" ht="15.75" customHeight="1">
      <c r="A44" s="28"/>
      <c r="B44" s="68"/>
      <c r="C44" s="34"/>
      <c r="D44" s="34"/>
      <c r="E44" s="14" t="s">
        <v>65</v>
      </c>
      <c r="F44" s="15">
        <f t="shared" si="4"/>
        <v>0</v>
      </c>
      <c r="G44" s="15">
        <f t="shared" si="4"/>
        <v>0</v>
      </c>
      <c r="H44" s="37"/>
      <c r="I44" s="34"/>
      <c r="J44" s="34"/>
      <c r="K44" s="34"/>
      <c r="L44" s="34"/>
    </row>
    <row r="45" spans="1:18" ht="29.25" customHeight="1">
      <c r="A45" s="26">
        <v>6</v>
      </c>
      <c r="B45" s="29" t="s">
        <v>68</v>
      </c>
      <c r="C45" s="32">
        <v>502</v>
      </c>
      <c r="D45" s="32" t="s">
        <v>97</v>
      </c>
      <c r="E45" s="14" t="s">
        <v>36</v>
      </c>
      <c r="F45" s="15">
        <f t="shared" ref="F45:G45" si="5">F46+F47</f>
        <v>2162579.11</v>
      </c>
      <c r="G45" s="15">
        <f t="shared" si="5"/>
        <v>1406545.68</v>
      </c>
      <c r="H45" s="35" t="s">
        <v>79</v>
      </c>
      <c r="I45" s="32" t="s">
        <v>39</v>
      </c>
      <c r="J45" s="32">
        <v>100</v>
      </c>
      <c r="K45" s="32">
        <v>100</v>
      </c>
      <c r="L45" s="32">
        <v>100</v>
      </c>
      <c r="P45">
        <v>1</v>
      </c>
      <c r="Q45">
        <f>G45/F45</f>
        <v>0.65040195454398897</v>
      </c>
      <c r="R45">
        <f>P45/Q45*100</f>
        <v>153.75107547164765</v>
      </c>
    </row>
    <row r="46" spans="1:18" ht="56.25" customHeight="1">
      <c r="A46" s="27"/>
      <c r="B46" s="30"/>
      <c r="C46" s="33"/>
      <c r="D46" s="33"/>
      <c r="E46" s="14" t="s">
        <v>38</v>
      </c>
      <c r="F46" s="15">
        <v>2162579.11</v>
      </c>
      <c r="G46" s="15">
        <v>1406545.68</v>
      </c>
      <c r="H46" s="36"/>
      <c r="I46" s="33"/>
      <c r="J46" s="33"/>
      <c r="K46" s="33"/>
      <c r="L46" s="33"/>
    </row>
    <row r="47" spans="1:18" ht="37.5" customHeight="1">
      <c r="A47" s="27"/>
      <c r="B47" s="30"/>
      <c r="C47" s="33"/>
      <c r="D47" s="33"/>
      <c r="E47" s="14" t="s">
        <v>37</v>
      </c>
      <c r="F47" s="15">
        <v>0</v>
      </c>
      <c r="G47" s="15">
        <v>0</v>
      </c>
      <c r="H47" s="36"/>
      <c r="I47" s="33"/>
      <c r="J47" s="33"/>
      <c r="K47" s="33"/>
      <c r="L47" s="33"/>
    </row>
    <row r="48" spans="1:18" ht="48.75" customHeight="1">
      <c r="A48" s="27"/>
      <c r="B48" s="30"/>
      <c r="C48" s="33"/>
      <c r="D48" s="33"/>
      <c r="E48" s="14" t="s">
        <v>64</v>
      </c>
      <c r="F48" s="15">
        <v>0</v>
      </c>
      <c r="G48" s="15">
        <v>0</v>
      </c>
      <c r="H48" s="36"/>
      <c r="I48" s="33"/>
      <c r="J48" s="33"/>
      <c r="K48" s="33"/>
      <c r="L48" s="33"/>
    </row>
    <row r="49" spans="1:18" ht="24" customHeight="1">
      <c r="A49" s="28"/>
      <c r="B49" s="31"/>
      <c r="C49" s="34"/>
      <c r="D49" s="34"/>
      <c r="E49" s="14" t="s">
        <v>65</v>
      </c>
      <c r="F49" s="15">
        <v>0</v>
      </c>
      <c r="G49" s="15">
        <v>0</v>
      </c>
      <c r="H49" s="37"/>
      <c r="I49" s="34"/>
      <c r="J49" s="34"/>
      <c r="K49" s="34"/>
      <c r="L49" s="34"/>
    </row>
    <row r="50" spans="1:18" ht="13.5" customHeight="1">
      <c r="A50" s="26">
        <v>7</v>
      </c>
      <c r="B50" s="29" t="s">
        <v>42</v>
      </c>
      <c r="C50" s="32">
        <v>502</v>
      </c>
      <c r="D50" s="32" t="s">
        <v>97</v>
      </c>
      <c r="E50" s="14" t="s">
        <v>36</v>
      </c>
      <c r="F50" s="15">
        <f t="shared" ref="F50:G50" si="6">F51+F52</f>
        <v>0</v>
      </c>
      <c r="G50" s="15">
        <f t="shared" si="6"/>
        <v>0</v>
      </c>
      <c r="H50" s="35" t="s">
        <v>80</v>
      </c>
      <c r="I50" s="32" t="s">
        <v>0</v>
      </c>
      <c r="J50" s="32">
        <v>0</v>
      </c>
      <c r="K50" s="32">
        <v>0</v>
      </c>
      <c r="L50" s="32">
        <v>0</v>
      </c>
    </row>
    <row r="51" spans="1:18" ht="35.25" customHeight="1">
      <c r="A51" s="27"/>
      <c r="B51" s="30"/>
      <c r="C51" s="33"/>
      <c r="D51" s="33"/>
      <c r="E51" s="14" t="s">
        <v>38</v>
      </c>
      <c r="F51" s="15">
        <v>0</v>
      </c>
      <c r="G51" s="15">
        <v>0</v>
      </c>
      <c r="H51" s="36"/>
      <c r="I51" s="33"/>
      <c r="J51" s="33"/>
      <c r="K51" s="33"/>
      <c r="L51" s="33"/>
    </row>
    <row r="52" spans="1:18" ht="24" customHeight="1">
      <c r="A52" s="27"/>
      <c r="B52" s="30"/>
      <c r="C52" s="33"/>
      <c r="D52" s="33"/>
      <c r="E52" s="14" t="s">
        <v>37</v>
      </c>
      <c r="F52" s="15">
        <v>0</v>
      </c>
      <c r="G52" s="15">
        <v>0</v>
      </c>
      <c r="H52" s="36"/>
      <c r="I52" s="33"/>
      <c r="J52" s="33"/>
      <c r="K52" s="33"/>
      <c r="L52" s="33"/>
    </row>
    <row r="53" spans="1:18" ht="36.75" customHeight="1">
      <c r="A53" s="27"/>
      <c r="B53" s="30"/>
      <c r="C53" s="33"/>
      <c r="D53" s="33"/>
      <c r="E53" s="14" t="s">
        <v>64</v>
      </c>
      <c r="F53" s="15">
        <v>0</v>
      </c>
      <c r="G53" s="15">
        <v>0</v>
      </c>
      <c r="H53" s="36"/>
      <c r="I53" s="33"/>
      <c r="J53" s="33"/>
      <c r="K53" s="33"/>
      <c r="L53" s="33"/>
    </row>
    <row r="54" spans="1:18" ht="12" customHeight="1">
      <c r="A54" s="28"/>
      <c r="B54" s="31"/>
      <c r="C54" s="34"/>
      <c r="D54" s="34"/>
      <c r="E54" s="14" t="s">
        <v>65</v>
      </c>
      <c r="F54" s="15">
        <v>0</v>
      </c>
      <c r="G54" s="15">
        <v>0</v>
      </c>
      <c r="H54" s="37"/>
      <c r="I54" s="34"/>
      <c r="J54" s="34"/>
      <c r="K54" s="34"/>
      <c r="L54" s="34"/>
    </row>
    <row r="55" spans="1:18" ht="20.25" customHeight="1">
      <c r="A55" s="26">
        <v>8</v>
      </c>
      <c r="B55" s="29" t="s">
        <v>119</v>
      </c>
      <c r="C55" s="32">
        <v>502</v>
      </c>
      <c r="D55" s="32" t="s">
        <v>121</v>
      </c>
      <c r="E55" s="14" t="s">
        <v>36</v>
      </c>
      <c r="F55" s="15">
        <f>F56+F57</f>
        <v>303030.3</v>
      </c>
      <c r="G55" s="15">
        <f t="shared" ref="G55" si="7">G56+G57</f>
        <v>303030.3</v>
      </c>
      <c r="H55" s="35" t="s">
        <v>122</v>
      </c>
      <c r="I55" s="32" t="s">
        <v>0</v>
      </c>
      <c r="J55" s="32">
        <v>1</v>
      </c>
      <c r="K55" s="32">
        <v>1</v>
      </c>
      <c r="L55" s="32">
        <v>1</v>
      </c>
      <c r="R55">
        <v>100</v>
      </c>
    </row>
    <row r="56" spans="1:18" ht="35.25" customHeight="1">
      <c r="A56" s="27"/>
      <c r="B56" s="30"/>
      <c r="C56" s="33"/>
      <c r="D56" s="33"/>
      <c r="E56" s="14" t="s">
        <v>38</v>
      </c>
      <c r="F56" s="15">
        <v>3030.3</v>
      </c>
      <c r="G56" s="15">
        <v>3030.3</v>
      </c>
      <c r="H56" s="36"/>
      <c r="I56" s="33"/>
      <c r="J56" s="33"/>
      <c r="K56" s="33"/>
      <c r="L56" s="33"/>
    </row>
    <row r="57" spans="1:18" ht="24" customHeight="1">
      <c r="A57" s="27"/>
      <c r="B57" s="30"/>
      <c r="C57" s="33"/>
      <c r="D57" s="33"/>
      <c r="E57" s="14" t="s">
        <v>37</v>
      </c>
      <c r="F57" s="15">
        <v>300000</v>
      </c>
      <c r="G57" s="15">
        <v>300000</v>
      </c>
      <c r="H57" s="36"/>
      <c r="I57" s="33"/>
      <c r="J57" s="33"/>
      <c r="K57" s="33"/>
      <c r="L57" s="33"/>
    </row>
    <row r="58" spans="1:18" ht="36" customHeight="1">
      <c r="A58" s="27"/>
      <c r="B58" s="30"/>
      <c r="C58" s="33"/>
      <c r="D58" s="33"/>
      <c r="E58" s="14" t="s">
        <v>64</v>
      </c>
      <c r="F58" s="15">
        <v>0</v>
      </c>
      <c r="G58" s="15">
        <v>0</v>
      </c>
      <c r="H58" s="36"/>
      <c r="I58" s="33"/>
      <c r="J58" s="33"/>
      <c r="K58" s="33"/>
      <c r="L58" s="33"/>
    </row>
    <row r="59" spans="1:18" ht="12.75" customHeight="1">
      <c r="A59" s="28"/>
      <c r="B59" s="31"/>
      <c r="C59" s="34"/>
      <c r="D59" s="34"/>
      <c r="E59" s="14" t="s">
        <v>65</v>
      </c>
      <c r="F59" s="15">
        <v>0</v>
      </c>
      <c r="G59" s="15">
        <v>0</v>
      </c>
      <c r="H59" s="37"/>
      <c r="I59" s="34"/>
      <c r="J59" s="34"/>
      <c r="K59" s="34"/>
      <c r="L59" s="34"/>
    </row>
    <row r="60" spans="1:18" ht="15" customHeight="1">
      <c r="A60" s="26">
        <v>9</v>
      </c>
      <c r="B60" s="42" t="s">
        <v>20</v>
      </c>
      <c r="C60" s="32">
        <v>502</v>
      </c>
      <c r="D60" s="32"/>
      <c r="E60" s="14" t="s">
        <v>36</v>
      </c>
      <c r="F60" s="15">
        <f t="shared" ref="F60:G60" si="8">F61+F62</f>
        <v>935523.39</v>
      </c>
      <c r="G60" s="15">
        <f t="shared" si="8"/>
        <v>935523.39</v>
      </c>
      <c r="H60" s="35"/>
      <c r="I60" s="32" t="s">
        <v>35</v>
      </c>
      <c r="J60" s="32" t="s">
        <v>35</v>
      </c>
      <c r="K60" s="38" t="s">
        <v>35</v>
      </c>
      <c r="L60" s="38" t="s">
        <v>35</v>
      </c>
      <c r="R60">
        <v>100</v>
      </c>
    </row>
    <row r="61" spans="1:18" ht="36.75" customHeight="1">
      <c r="A61" s="27"/>
      <c r="B61" s="43"/>
      <c r="C61" s="33"/>
      <c r="D61" s="33"/>
      <c r="E61" s="14" t="s">
        <v>38</v>
      </c>
      <c r="F61" s="15">
        <f t="shared" ref="F61:G61" si="9">F66+F71</f>
        <v>935523.39</v>
      </c>
      <c r="G61" s="15">
        <f t="shared" si="9"/>
        <v>935523.39</v>
      </c>
      <c r="H61" s="36"/>
      <c r="I61" s="33"/>
      <c r="J61" s="33"/>
      <c r="K61" s="39"/>
      <c r="L61" s="39"/>
    </row>
    <row r="62" spans="1:18" ht="24.75" customHeight="1">
      <c r="A62" s="27"/>
      <c r="B62" s="43"/>
      <c r="C62" s="33"/>
      <c r="D62" s="33"/>
      <c r="E62" s="14" t="s">
        <v>37</v>
      </c>
      <c r="F62" s="15">
        <f t="shared" ref="F62:G62" si="10">F67+F72</f>
        <v>0</v>
      </c>
      <c r="G62" s="15">
        <f t="shared" si="10"/>
        <v>0</v>
      </c>
      <c r="H62" s="36"/>
      <c r="I62" s="33"/>
      <c r="J62" s="33"/>
      <c r="K62" s="39"/>
      <c r="L62" s="39"/>
    </row>
    <row r="63" spans="1:18" ht="36.75" customHeight="1">
      <c r="A63" s="27"/>
      <c r="B63" s="43"/>
      <c r="C63" s="33"/>
      <c r="D63" s="33"/>
      <c r="E63" s="14" t="s">
        <v>64</v>
      </c>
      <c r="F63" s="15">
        <v>0</v>
      </c>
      <c r="G63" s="15">
        <v>0</v>
      </c>
      <c r="H63" s="36"/>
      <c r="I63" s="33"/>
      <c r="J63" s="33"/>
      <c r="K63" s="39"/>
      <c r="L63" s="39"/>
    </row>
    <row r="64" spans="1:18" ht="12.75" customHeight="1">
      <c r="A64" s="28"/>
      <c r="B64" s="44"/>
      <c r="C64" s="34"/>
      <c r="D64" s="34"/>
      <c r="E64" s="14" t="s">
        <v>65</v>
      </c>
      <c r="F64" s="15">
        <v>0</v>
      </c>
      <c r="G64" s="15">
        <v>0</v>
      </c>
      <c r="H64" s="37"/>
      <c r="I64" s="34"/>
      <c r="J64" s="34"/>
      <c r="K64" s="40"/>
      <c r="L64" s="40"/>
    </row>
    <row r="65" spans="1:12" ht="14.25" customHeight="1">
      <c r="A65" s="26">
        <v>10</v>
      </c>
      <c r="B65" s="45" t="s">
        <v>21</v>
      </c>
      <c r="C65" s="32">
        <v>502</v>
      </c>
      <c r="D65" s="32" t="s">
        <v>98</v>
      </c>
      <c r="E65" s="14" t="s">
        <v>36</v>
      </c>
      <c r="F65" s="15">
        <f t="shared" ref="F65:G65" si="11">F66+F67</f>
        <v>935523.39</v>
      </c>
      <c r="G65" s="15">
        <f t="shared" si="11"/>
        <v>935523.39</v>
      </c>
      <c r="H65" s="35" t="s">
        <v>81</v>
      </c>
      <c r="I65" s="32" t="s">
        <v>27</v>
      </c>
      <c r="J65" s="32">
        <v>205</v>
      </c>
      <c r="K65" s="32">
        <v>205</v>
      </c>
      <c r="L65" s="32">
        <v>205</v>
      </c>
    </row>
    <row r="66" spans="1:12" ht="36" customHeight="1">
      <c r="A66" s="27"/>
      <c r="B66" s="46"/>
      <c r="C66" s="33"/>
      <c r="D66" s="33"/>
      <c r="E66" s="14" t="s">
        <v>38</v>
      </c>
      <c r="F66" s="15">
        <v>935523.39</v>
      </c>
      <c r="G66" s="15">
        <v>935523.39</v>
      </c>
      <c r="H66" s="36"/>
      <c r="I66" s="33"/>
      <c r="J66" s="33"/>
      <c r="K66" s="33"/>
      <c r="L66" s="33"/>
    </row>
    <row r="67" spans="1:12" ht="24" customHeight="1">
      <c r="A67" s="27"/>
      <c r="B67" s="46"/>
      <c r="C67" s="33"/>
      <c r="D67" s="33"/>
      <c r="E67" s="14" t="s">
        <v>37</v>
      </c>
      <c r="F67" s="15">
        <v>0</v>
      </c>
      <c r="G67" s="15">
        <v>0</v>
      </c>
      <c r="H67" s="36"/>
      <c r="I67" s="33"/>
      <c r="J67" s="33"/>
      <c r="K67" s="33"/>
      <c r="L67" s="33"/>
    </row>
    <row r="68" spans="1:12" ht="36" customHeight="1">
      <c r="A68" s="27"/>
      <c r="B68" s="46"/>
      <c r="C68" s="33"/>
      <c r="D68" s="33"/>
      <c r="E68" s="14" t="s">
        <v>64</v>
      </c>
      <c r="F68" s="15">
        <v>0</v>
      </c>
      <c r="G68" s="15">
        <v>0</v>
      </c>
      <c r="H68" s="36"/>
      <c r="I68" s="33"/>
      <c r="J68" s="33"/>
      <c r="K68" s="33"/>
      <c r="L68" s="33"/>
    </row>
    <row r="69" spans="1:12" ht="13.5" customHeight="1">
      <c r="A69" s="28"/>
      <c r="B69" s="47"/>
      <c r="C69" s="34"/>
      <c r="D69" s="34"/>
      <c r="E69" s="14" t="s">
        <v>65</v>
      </c>
      <c r="F69" s="15">
        <v>0</v>
      </c>
      <c r="G69" s="15">
        <v>0</v>
      </c>
      <c r="H69" s="37"/>
      <c r="I69" s="34"/>
      <c r="J69" s="34"/>
      <c r="K69" s="34"/>
      <c r="L69" s="34"/>
    </row>
    <row r="70" spans="1:12" ht="12.75" customHeight="1">
      <c r="A70" s="26">
        <v>11</v>
      </c>
      <c r="B70" s="45" t="s">
        <v>43</v>
      </c>
      <c r="C70" s="32">
        <v>502</v>
      </c>
      <c r="D70" s="32"/>
      <c r="E70" s="14" t="s">
        <v>36</v>
      </c>
      <c r="F70" s="15">
        <f t="shared" ref="F70" si="12">F71+F72</f>
        <v>0</v>
      </c>
      <c r="G70" s="15">
        <v>0</v>
      </c>
      <c r="H70" s="35"/>
      <c r="I70" s="32" t="s">
        <v>35</v>
      </c>
      <c r="J70" s="32" t="s">
        <v>35</v>
      </c>
      <c r="K70" s="38" t="s">
        <v>35</v>
      </c>
      <c r="L70" s="38" t="s">
        <v>35</v>
      </c>
    </row>
    <row r="71" spans="1:12" ht="36.75" customHeight="1">
      <c r="A71" s="27"/>
      <c r="B71" s="46"/>
      <c r="C71" s="33"/>
      <c r="D71" s="33"/>
      <c r="E71" s="14" t="s">
        <v>38</v>
      </c>
      <c r="F71" s="15">
        <v>0</v>
      </c>
      <c r="G71" s="15">
        <v>0</v>
      </c>
      <c r="H71" s="36"/>
      <c r="I71" s="33"/>
      <c r="J71" s="33"/>
      <c r="K71" s="39"/>
      <c r="L71" s="39"/>
    </row>
    <row r="72" spans="1:12" ht="24.75" customHeight="1">
      <c r="A72" s="27"/>
      <c r="B72" s="46"/>
      <c r="C72" s="33"/>
      <c r="D72" s="33"/>
      <c r="E72" s="14" t="s">
        <v>37</v>
      </c>
      <c r="F72" s="15">
        <v>0</v>
      </c>
      <c r="G72" s="15">
        <v>0</v>
      </c>
      <c r="H72" s="36"/>
      <c r="I72" s="33"/>
      <c r="J72" s="33"/>
      <c r="K72" s="39"/>
      <c r="L72" s="39"/>
    </row>
    <row r="73" spans="1:12" ht="37.5" customHeight="1">
      <c r="A73" s="27"/>
      <c r="B73" s="46"/>
      <c r="C73" s="33"/>
      <c r="D73" s="33"/>
      <c r="E73" s="14" t="s">
        <v>64</v>
      </c>
      <c r="F73" s="15">
        <v>0</v>
      </c>
      <c r="G73" s="15">
        <v>0</v>
      </c>
      <c r="H73" s="36"/>
      <c r="I73" s="33"/>
      <c r="J73" s="33"/>
      <c r="K73" s="39"/>
      <c r="L73" s="39"/>
    </row>
    <row r="74" spans="1:12" ht="29.25" customHeight="1">
      <c r="A74" s="28"/>
      <c r="B74" s="47"/>
      <c r="C74" s="34"/>
      <c r="D74" s="34"/>
      <c r="E74" s="14" t="s">
        <v>65</v>
      </c>
      <c r="F74" s="15">
        <v>0</v>
      </c>
      <c r="G74" s="15">
        <v>0</v>
      </c>
      <c r="H74" s="37"/>
      <c r="I74" s="34"/>
      <c r="J74" s="34"/>
      <c r="K74" s="40"/>
      <c r="L74" s="40"/>
    </row>
    <row r="75" spans="1:12" ht="15" customHeight="1">
      <c r="A75" s="26">
        <v>12</v>
      </c>
      <c r="B75" s="42" t="s">
        <v>18</v>
      </c>
      <c r="C75" s="32">
        <v>502</v>
      </c>
      <c r="D75" s="32"/>
      <c r="E75" s="14" t="s">
        <v>36</v>
      </c>
      <c r="F75" s="15">
        <v>0</v>
      </c>
      <c r="G75" s="15">
        <v>0</v>
      </c>
      <c r="H75" s="35"/>
      <c r="I75" s="32" t="s">
        <v>35</v>
      </c>
      <c r="J75" s="32" t="s">
        <v>35</v>
      </c>
      <c r="K75" s="38" t="s">
        <v>35</v>
      </c>
      <c r="L75" s="38" t="s">
        <v>35</v>
      </c>
    </row>
    <row r="76" spans="1:12" ht="36.75" customHeight="1">
      <c r="A76" s="27"/>
      <c r="B76" s="43"/>
      <c r="C76" s="33"/>
      <c r="D76" s="33"/>
      <c r="E76" s="14" t="s">
        <v>38</v>
      </c>
      <c r="F76" s="15">
        <v>0</v>
      </c>
      <c r="G76" s="15">
        <v>0</v>
      </c>
      <c r="H76" s="36"/>
      <c r="I76" s="33"/>
      <c r="J76" s="33"/>
      <c r="K76" s="39"/>
      <c r="L76" s="39"/>
    </row>
    <row r="77" spans="1:12" ht="24.75" customHeight="1">
      <c r="A77" s="27"/>
      <c r="B77" s="43"/>
      <c r="C77" s="33"/>
      <c r="D77" s="33"/>
      <c r="E77" s="14" t="s">
        <v>37</v>
      </c>
      <c r="F77" s="15">
        <v>0</v>
      </c>
      <c r="G77" s="15">
        <v>0</v>
      </c>
      <c r="H77" s="36"/>
      <c r="I77" s="33"/>
      <c r="J77" s="33"/>
      <c r="K77" s="39"/>
      <c r="L77" s="39"/>
    </row>
    <row r="78" spans="1:12" ht="35.25" customHeight="1">
      <c r="A78" s="27"/>
      <c r="B78" s="43"/>
      <c r="C78" s="33"/>
      <c r="D78" s="33"/>
      <c r="E78" s="14" t="s">
        <v>64</v>
      </c>
      <c r="F78" s="15">
        <v>0</v>
      </c>
      <c r="G78" s="15">
        <v>0</v>
      </c>
      <c r="H78" s="36"/>
      <c r="I78" s="33"/>
      <c r="J78" s="33"/>
      <c r="K78" s="39"/>
      <c r="L78" s="39"/>
    </row>
    <row r="79" spans="1:12">
      <c r="A79" s="28"/>
      <c r="B79" s="44"/>
      <c r="C79" s="34"/>
      <c r="D79" s="34"/>
      <c r="E79" s="14" t="s">
        <v>65</v>
      </c>
      <c r="F79" s="15">
        <v>0</v>
      </c>
      <c r="G79" s="15">
        <v>0</v>
      </c>
      <c r="H79" s="37"/>
      <c r="I79" s="34"/>
      <c r="J79" s="34"/>
      <c r="K79" s="40"/>
      <c r="L79" s="40"/>
    </row>
    <row r="80" spans="1:12" ht="14.45" customHeight="1">
      <c r="A80" s="26">
        <v>13</v>
      </c>
      <c r="B80" s="45" t="s">
        <v>19</v>
      </c>
      <c r="C80" s="32">
        <v>502</v>
      </c>
      <c r="D80" s="32"/>
      <c r="E80" s="14" t="s">
        <v>36</v>
      </c>
      <c r="F80" s="15">
        <v>0</v>
      </c>
      <c r="G80" s="15">
        <v>0</v>
      </c>
      <c r="H80" s="35" t="s">
        <v>82</v>
      </c>
      <c r="I80" s="32" t="s">
        <v>27</v>
      </c>
      <c r="J80" s="32">
        <v>0</v>
      </c>
      <c r="K80" s="38">
        <v>0</v>
      </c>
      <c r="L80" s="38">
        <v>0</v>
      </c>
    </row>
    <row r="81" spans="1:18" ht="36" customHeight="1">
      <c r="A81" s="27"/>
      <c r="B81" s="46"/>
      <c r="C81" s="33"/>
      <c r="D81" s="33"/>
      <c r="E81" s="14" t="s">
        <v>38</v>
      </c>
      <c r="F81" s="15">
        <v>0</v>
      </c>
      <c r="G81" s="15">
        <v>0</v>
      </c>
      <c r="H81" s="36"/>
      <c r="I81" s="33"/>
      <c r="J81" s="33"/>
      <c r="K81" s="39"/>
      <c r="L81" s="39"/>
    </row>
    <row r="82" spans="1:18" ht="24" customHeight="1">
      <c r="A82" s="27"/>
      <c r="B82" s="46"/>
      <c r="C82" s="33"/>
      <c r="D82" s="33"/>
      <c r="E82" s="14" t="s">
        <v>37</v>
      </c>
      <c r="F82" s="15">
        <v>0</v>
      </c>
      <c r="G82" s="15">
        <v>0</v>
      </c>
      <c r="H82" s="36"/>
      <c r="I82" s="33"/>
      <c r="J82" s="33"/>
      <c r="K82" s="39"/>
      <c r="L82" s="39"/>
    </row>
    <row r="83" spans="1:18" ht="36.75" customHeight="1">
      <c r="A83" s="27"/>
      <c r="B83" s="46"/>
      <c r="C83" s="33"/>
      <c r="D83" s="33"/>
      <c r="E83" s="14" t="s">
        <v>64</v>
      </c>
      <c r="F83" s="15">
        <v>0</v>
      </c>
      <c r="G83" s="15">
        <v>0</v>
      </c>
      <c r="H83" s="36"/>
      <c r="I83" s="33"/>
      <c r="J83" s="33"/>
      <c r="K83" s="39"/>
      <c r="L83" s="39"/>
    </row>
    <row r="84" spans="1:18" ht="12.75" customHeight="1">
      <c r="A84" s="28"/>
      <c r="B84" s="47"/>
      <c r="C84" s="34"/>
      <c r="D84" s="34"/>
      <c r="E84" s="14" t="s">
        <v>65</v>
      </c>
      <c r="F84" s="15">
        <v>0</v>
      </c>
      <c r="G84" s="15">
        <v>0</v>
      </c>
      <c r="H84" s="37"/>
      <c r="I84" s="34"/>
      <c r="J84" s="34"/>
      <c r="K84" s="40"/>
      <c r="L84" s="40"/>
    </row>
    <row r="85" spans="1:18" ht="15" customHeight="1">
      <c r="A85" s="26">
        <v>14</v>
      </c>
      <c r="B85" s="42" t="s">
        <v>17</v>
      </c>
      <c r="C85" s="32">
        <v>502</v>
      </c>
      <c r="D85" s="32"/>
      <c r="E85" s="14" t="s">
        <v>36</v>
      </c>
      <c r="F85" s="15">
        <f t="shared" ref="F85:G85" si="13">F86+F87</f>
        <v>40417</v>
      </c>
      <c r="G85" s="15">
        <f t="shared" si="13"/>
        <v>40417</v>
      </c>
      <c r="H85" s="35"/>
      <c r="I85" s="32" t="s">
        <v>35</v>
      </c>
      <c r="J85" s="32" t="s">
        <v>35</v>
      </c>
      <c r="K85" s="38" t="s">
        <v>35</v>
      </c>
      <c r="L85" s="38" t="s">
        <v>35</v>
      </c>
      <c r="R85">
        <v>100</v>
      </c>
    </row>
    <row r="86" spans="1:18" ht="36.75" customHeight="1">
      <c r="A86" s="27"/>
      <c r="B86" s="43"/>
      <c r="C86" s="33"/>
      <c r="D86" s="33"/>
      <c r="E86" s="14" t="s">
        <v>38</v>
      </c>
      <c r="F86" s="15">
        <f t="shared" ref="F86:G86" si="14">F91+F96+F101+F106</f>
        <v>40417</v>
      </c>
      <c r="G86" s="15">
        <f t="shared" si="14"/>
        <v>40417</v>
      </c>
      <c r="H86" s="36"/>
      <c r="I86" s="33"/>
      <c r="J86" s="33"/>
      <c r="K86" s="39"/>
      <c r="L86" s="39"/>
    </row>
    <row r="87" spans="1:18" ht="24" customHeight="1">
      <c r="A87" s="27"/>
      <c r="B87" s="43"/>
      <c r="C87" s="33"/>
      <c r="D87" s="33"/>
      <c r="E87" s="14" t="s">
        <v>37</v>
      </c>
      <c r="F87" s="15">
        <f t="shared" ref="F87:G87" si="15">F92+F97+F102+F107</f>
        <v>0</v>
      </c>
      <c r="G87" s="15">
        <f t="shared" si="15"/>
        <v>0</v>
      </c>
      <c r="H87" s="36"/>
      <c r="I87" s="33"/>
      <c r="J87" s="33"/>
      <c r="K87" s="39"/>
      <c r="L87" s="39"/>
    </row>
    <row r="88" spans="1:18" ht="36.75" customHeight="1">
      <c r="A88" s="27"/>
      <c r="B88" s="43"/>
      <c r="C88" s="33"/>
      <c r="D88" s="33"/>
      <c r="E88" s="14" t="s">
        <v>64</v>
      </c>
      <c r="F88" s="15">
        <v>0</v>
      </c>
      <c r="G88" s="15">
        <v>0</v>
      </c>
      <c r="H88" s="36"/>
      <c r="I88" s="33"/>
      <c r="J88" s="33"/>
      <c r="K88" s="39"/>
      <c r="L88" s="39"/>
    </row>
    <row r="89" spans="1:18" ht="12.75" customHeight="1">
      <c r="A89" s="28"/>
      <c r="B89" s="44"/>
      <c r="C89" s="34"/>
      <c r="D89" s="34"/>
      <c r="E89" s="14" t="s">
        <v>65</v>
      </c>
      <c r="F89" s="15">
        <v>0</v>
      </c>
      <c r="G89" s="15">
        <v>0</v>
      </c>
      <c r="H89" s="37"/>
      <c r="I89" s="34"/>
      <c r="J89" s="34"/>
      <c r="K89" s="40"/>
      <c r="L89" s="40"/>
    </row>
    <row r="90" spans="1:18" ht="14.45" customHeight="1">
      <c r="A90" s="26">
        <v>15</v>
      </c>
      <c r="B90" s="45" t="s">
        <v>16</v>
      </c>
      <c r="C90" s="32">
        <v>502</v>
      </c>
      <c r="D90" s="32" t="s">
        <v>99</v>
      </c>
      <c r="E90" s="14" t="s">
        <v>36</v>
      </c>
      <c r="F90" s="15">
        <f t="shared" ref="F90:G90" si="16">F91+F92</f>
        <v>19937</v>
      </c>
      <c r="G90" s="15">
        <f t="shared" si="16"/>
        <v>19937</v>
      </c>
      <c r="H90" s="35" t="s">
        <v>83</v>
      </c>
      <c r="I90" s="32" t="s">
        <v>27</v>
      </c>
      <c r="J90" s="32">
        <v>1000</v>
      </c>
      <c r="K90" s="38">
        <v>1000</v>
      </c>
      <c r="L90" s="38">
        <v>1000</v>
      </c>
      <c r="R90">
        <v>100</v>
      </c>
    </row>
    <row r="91" spans="1:18" ht="38.25" customHeight="1">
      <c r="A91" s="27"/>
      <c r="B91" s="46"/>
      <c r="C91" s="33"/>
      <c r="D91" s="33"/>
      <c r="E91" s="14" t="s">
        <v>38</v>
      </c>
      <c r="F91" s="15">
        <v>19937</v>
      </c>
      <c r="G91" s="15">
        <v>19937</v>
      </c>
      <c r="H91" s="36"/>
      <c r="I91" s="33"/>
      <c r="J91" s="33"/>
      <c r="K91" s="39"/>
      <c r="L91" s="39"/>
    </row>
    <row r="92" spans="1:18" ht="24" customHeight="1">
      <c r="A92" s="27"/>
      <c r="B92" s="46"/>
      <c r="C92" s="33"/>
      <c r="D92" s="33"/>
      <c r="E92" s="14" t="s">
        <v>37</v>
      </c>
      <c r="F92" s="15">
        <v>0</v>
      </c>
      <c r="G92" s="15">
        <v>0</v>
      </c>
      <c r="H92" s="36"/>
      <c r="I92" s="33"/>
      <c r="J92" s="33"/>
      <c r="K92" s="39"/>
      <c r="L92" s="39"/>
    </row>
    <row r="93" spans="1:18" ht="38.25" customHeight="1">
      <c r="A93" s="27"/>
      <c r="B93" s="46"/>
      <c r="C93" s="33"/>
      <c r="D93" s="33"/>
      <c r="E93" s="14" t="s">
        <v>64</v>
      </c>
      <c r="F93" s="15">
        <v>0</v>
      </c>
      <c r="G93" s="15">
        <v>0</v>
      </c>
      <c r="H93" s="36"/>
      <c r="I93" s="33"/>
      <c r="J93" s="33"/>
      <c r="K93" s="39"/>
      <c r="L93" s="39"/>
    </row>
    <row r="94" spans="1:18" ht="13.5" customHeight="1">
      <c r="A94" s="28"/>
      <c r="B94" s="47"/>
      <c r="C94" s="34"/>
      <c r="D94" s="34"/>
      <c r="E94" s="14" t="s">
        <v>65</v>
      </c>
      <c r="F94" s="15">
        <v>0</v>
      </c>
      <c r="G94" s="15">
        <v>0</v>
      </c>
      <c r="H94" s="37"/>
      <c r="I94" s="34"/>
      <c r="J94" s="34"/>
      <c r="K94" s="40"/>
      <c r="L94" s="40"/>
    </row>
    <row r="95" spans="1:18" ht="12.75" customHeight="1">
      <c r="A95" s="26">
        <v>16</v>
      </c>
      <c r="B95" s="45" t="s">
        <v>15</v>
      </c>
      <c r="C95" s="32">
        <v>502</v>
      </c>
      <c r="D95" s="32" t="s">
        <v>100</v>
      </c>
      <c r="E95" s="14" t="s">
        <v>36</v>
      </c>
      <c r="F95" s="15">
        <f t="shared" ref="F95:G95" si="17">F96+F97</f>
        <v>0</v>
      </c>
      <c r="G95" s="15">
        <f t="shared" si="17"/>
        <v>0</v>
      </c>
      <c r="H95" s="35" t="s">
        <v>1</v>
      </c>
      <c r="I95" s="32" t="s">
        <v>1</v>
      </c>
      <c r="J95" s="32">
        <v>235</v>
      </c>
      <c r="K95" s="38">
        <v>235</v>
      </c>
      <c r="L95" s="38">
        <v>235</v>
      </c>
      <c r="R95">
        <v>100</v>
      </c>
    </row>
    <row r="96" spans="1:18" ht="37.5" customHeight="1">
      <c r="A96" s="27"/>
      <c r="B96" s="46"/>
      <c r="C96" s="33"/>
      <c r="D96" s="33"/>
      <c r="E96" s="14" t="s">
        <v>38</v>
      </c>
      <c r="F96" s="15">
        <v>0</v>
      </c>
      <c r="G96" s="15">
        <v>0</v>
      </c>
      <c r="H96" s="36"/>
      <c r="I96" s="33"/>
      <c r="J96" s="33"/>
      <c r="K96" s="39"/>
      <c r="L96" s="39"/>
    </row>
    <row r="97" spans="1:18" ht="24.75" customHeight="1">
      <c r="A97" s="27"/>
      <c r="B97" s="46"/>
      <c r="C97" s="33"/>
      <c r="D97" s="33"/>
      <c r="E97" s="14" t="s">
        <v>37</v>
      </c>
      <c r="F97" s="15">
        <v>0</v>
      </c>
      <c r="G97" s="15">
        <v>0</v>
      </c>
      <c r="H97" s="36"/>
      <c r="I97" s="33"/>
      <c r="J97" s="33"/>
      <c r="K97" s="39"/>
      <c r="L97" s="39"/>
    </row>
    <row r="98" spans="1:18" ht="36.75" customHeight="1">
      <c r="A98" s="27"/>
      <c r="B98" s="46"/>
      <c r="C98" s="33"/>
      <c r="D98" s="33"/>
      <c r="E98" s="14" t="s">
        <v>64</v>
      </c>
      <c r="F98" s="15">
        <v>0</v>
      </c>
      <c r="G98" s="15">
        <v>0</v>
      </c>
      <c r="H98" s="36"/>
      <c r="I98" s="33"/>
      <c r="J98" s="33"/>
      <c r="K98" s="39"/>
      <c r="L98" s="39"/>
    </row>
    <row r="99" spans="1:18" ht="12.75" customHeight="1">
      <c r="A99" s="28"/>
      <c r="B99" s="47"/>
      <c r="C99" s="34"/>
      <c r="D99" s="34"/>
      <c r="E99" s="14" t="s">
        <v>65</v>
      </c>
      <c r="F99" s="15">
        <v>0</v>
      </c>
      <c r="G99" s="15">
        <v>0</v>
      </c>
      <c r="H99" s="37"/>
      <c r="I99" s="34"/>
      <c r="J99" s="34"/>
      <c r="K99" s="40"/>
      <c r="L99" s="40"/>
    </row>
    <row r="100" spans="1:18" ht="12.75" customHeight="1">
      <c r="A100" s="26">
        <v>17</v>
      </c>
      <c r="B100" s="45" t="s">
        <v>14</v>
      </c>
      <c r="C100" s="32">
        <v>502</v>
      </c>
      <c r="D100" s="32" t="s">
        <v>101</v>
      </c>
      <c r="E100" s="14" t="s">
        <v>36</v>
      </c>
      <c r="F100" s="15">
        <f t="shared" ref="F100:G100" si="18">F101+F102</f>
        <v>3200</v>
      </c>
      <c r="G100" s="15">
        <f t="shared" si="18"/>
        <v>3200</v>
      </c>
      <c r="H100" s="35" t="s">
        <v>84</v>
      </c>
      <c r="I100" s="32" t="s">
        <v>27</v>
      </c>
      <c r="J100" s="32">
        <v>95</v>
      </c>
      <c r="K100" s="38">
        <v>95</v>
      </c>
      <c r="L100" s="38">
        <v>95</v>
      </c>
      <c r="P100">
        <v>1</v>
      </c>
      <c r="Q100">
        <v>1</v>
      </c>
      <c r="R100">
        <v>100</v>
      </c>
    </row>
    <row r="101" spans="1:18" ht="36" customHeight="1">
      <c r="A101" s="27"/>
      <c r="B101" s="46"/>
      <c r="C101" s="33"/>
      <c r="D101" s="33"/>
      <c r="E101" s="14" t="s">
        <v>38</v>
      </c>
      <c r="F101" s="15">
        <v>3200</v>
      </c>
      <c r="G101" s="15">
        <v>3200</v>
      </c>
      <c r="H101" s="36"/>
      <c r="I101" s="33"/>
      <c r="J101" s="33"/>
      <c r="K101" s="39"/>
      <c r="L101" s="39"/>
    </row>
    <row r="102" spans="1:18" ht="25.5" customHeight="1">
      <c r="A102" s="27"/>
      <c r="B102" s="46"/>
      <c r="C102" s="33"/>
      <c r="D102" s="33"/>
      <c r="E102" s="14" t="s">
        <v>37</v>
      </c>
      <c r="F102" s="15">
        <v>0</v>
      </c>
      <c r="G102" s="15">
        <v>0</v>
      </c>
      <c r="H102" s="36"/>
      <c r="I102" s="33"/>
      <c r="J102" s="33"/>
      <c r="K102" s="39"/>
      <c r="L102" s="39"/>
    </row>
    <row r="103" spans="1:18" ht="34.5" customHeight="1">
      <c r="A103" s="27"/>
      <c r="B103" s="46"/>
      <c r="C103" s="33"/>
      <c r="D103" s="33"/>
      <c r="E103" s="14" t="s">
        <v>64</v>
      </c>
      <c r="F103" s="15">
        <v>0</v>
      </c>
      <c r="G103" s="15">
        <v>0</v>
      </c>
      <c r="H103" s="36"/>
      <c r="I103" s="33"/>
      <c r="J103" s="33"/>
      <c r="K103" s="39"/>
      <c r="L103" s="39"/>
    </row>
    <row r="104" spans="1:18" ht="12.75" customHeight="1">
      <c r="A104" s="28"/>
      <c r="B104" s="47"/>
      <c r="C104" s="34"/>
      <c r="D104" s="34"/>
      <c r="E104" s="14" t="s">
        <v>65</v>
      </c>
      <c r="F104" s="15">
        <v>0</v>
      </c>
      <c r="G104" s="15">
        <v>0</v>
      </c>
      <c r="H104" s="37"/>
      <c r="I104" s="34"/>
      <c r="J104" s="34"/>
      <c r="K104" s="40"/>
      <c r="L104" s="40"/>
    </row>
    <row r="105" spans="1:18" ht="13.5" customHeight="1">
      <c r="A105" s="26">
        <v>18</v>
      </c>
      <c r="B105" s="45" t="s">
        <v>13</v>
      </c>
      <c r="C105" s="32">
        <v>502</v>
      </c>
      <c r="D105" s="32" t="s">
        <v>102</v>
      </c>
      <c r="E105" s="14" t="s">
        <v>36</v>
      </c>
      <c r="F105" s="15">
        <f t="shared" ref="F105:G105" si="19">F106+F107</f>
        <v>17280</v>
      </c>
      <c r="G105" s="15">
        <f t="shared" si="19"/>
        <v>17280</v>
      </c>
      <c r="H105" s="35" t="s">
        <v>85</v>
      </c>
      <c r="I105" s="32" t="s">
        <v>27</v>
      </c>
      <c r="J105" s="32">
        <v>850</v>
      </c>
      <c r="K105" s="38">
        <v>850</v>
      </c>
      <c r="L105" s="38">
        <v>850</v>
      </c>
      <c r="P105">
        <v>1</v>
      </c>
      <c r="Q105">
        <v>1</v>
      </c>
      <c r="R105">
        <v>100</v>
      </c>
    </row>
    <row r="106" spans="1:18" ht="35.25" customHeight="1">
      <c r="A106" s="27"/>
      <c r="B106" s="46"/>
      <c r="C106" s="33"/>
      <c r="D106" s="33"/>
      <c r="E106" s="14" t="s">
        <v>38</v>
      </c>
      <c r="F106" s="15">
        <v>17280</v>
      </c>
      <c r="G106" s="15">
        <v>17280</v>
      </c>
      <c r="H106" s="36"/>
      <c r="I106" s="33"/>
      <c r="J106" s="33"/>
      <c r="K106" s="39"/>
      <c r="L106" s="39"/>
    </row>
    <row r="107" spans="1:18" ht="24" customHeight="1">
      <c r="A107" s="27"/>
      <c r="B107" s="46"/>
      <c r="C107" s="33"/>
      <c r="D107" s="33"/>
      <c r="E107" s="14" t="s">
        <v>37</v>
      </c>
      <c r="F107" s="15">
        <v>0</v>
      </c>
      <c r="G107" s="15">
        <v>0</v>
      </c>
      <c r="H107" s="36"/>
      <c r="I107" s="33"/>
      <c r="J107" s="33"/>
      <c r="K107" s="39"/>
      <c r="L107" s="39"/>
    </row>
    <row r="108" spans="1:18" ht="38.25" customHeight="1">
      <c r="A108" s="27"/>
      <c r="B108" s="46"/>
      <c r="C108" s="33"/>
      <c r="D108" s="33"/>
      <c r="E108" s="14" t="s">
        <v>64</v>
      </c>
      <c r="F108" s="15">
        <v>0</v>
      </c>
      <c r="G108" s="15">
        <v>0</v>
      </c>
      <c r="H108" s="36"/>
      <c r="I108" s="33"/>
      <c r="J108" s="33"/>
      <c r="K108" s="39"/>
      <c r="L108" s="39"/>
    </row>
    <row r="109" spans="1:18" ht="14.25" customHeight="1">
      <c r="A109" s="28"/>
      <c r="B109" s="47"/>
      <c r="C109" s="34"/>
      <c r="D109" s="34"/>
      <c r="E109" s="14" t="s">
        <v>65</v>
      </c>
      <c r="F109" s="15">
        <v>0</v>
      </c>
      <c r="G109" s="15">
        <v>0</v>
      </c>
      <c r="H109" s="37"/>
      <c r="I109" s="34"/>
      <c r="J109" s="34"/>
      <c r="K109" s="40"/>
      <c r="L109" s="40"/>
    </row>
    <row r="110" spans="1:18" ht="15" customHeight="1">
      <c r="A110" s="26">
        <v>19</v>
      </c>
      <c r="B110" s="42" t="s">
        <v>10</v>
      </c>
      <c r="C110" s="32">
        <v>502</v>
      </c>
      <c r="D110" s="32"/>
      <c r="E110" s="14" t="s">
        <v>36</v>
      </c>
      <c r="F110" s="15">
        <f t="shared" ref="F110:G110" si="20">F111+F112</f>
        <v>95342.2</v>
      </c>
      <c r="G110" s="15">
        <f t="shared" si="20"/>
        <v>95342.2</v>
      </c>
      <c r="H110" s="35"/>
      <c r="I110" s="32" t="s">
        <v>35</v>
      </c>
      <c r="J110" s="32" t="s">
        <v>35</v>
      </c>
      <c r="K110" s="38" t="s">
        <v>35</v>
      </c>
      <c r="L110" s="38" t="s">
        <v>35</v>
      </c>
      <c r="R110">
        <v>100</v>
      </c>
    </row>
    <row r="111" spans="1:18" ht="38.25" customHeight="1">
      <c r="A111" s="27"/>
      <c r="B111" s="43"/>
      <c r="C111" s="33"/>
      <c r="D111" s="33"/>
      <c r="E111" s="14" t="s">
        <v>38</v>
      </c>
      <c r="F111" s="15">
        <f t="shared" ref="F111:G111" si="21">F116+F121</f>
        <v>95342.2</v>
      </c>
      <c r="G111" s="15">
        <f t="shared" si="21"/>
        <v>95342.2</v>
      </c>
      <c r="H111" s="36"/>
      <c r="I111" s="33"/>
      <c r="J111" s="33"/>
      <c r="K111" s="39"/>
      <c r="L111" s="39"/>
    </row>
    <row r="112" spans="1:18" ht="24" customHeight="1">
      <c r="A112" s="27"/>
      <c r="B112" s="43"/>
      <c r="C112" s="33"/>
      <c r="D112" s="33"/>
      <c r="E112" s="14" t="s">
        <v>37</v>
      </c>
      <c r="F112" s="15">
        <f t="shared" ref="F112:G112" si="22">F117+F122</f>
        <v>0</v>
      </c>
      <c r="G112" s="15">
        <f t="shared" si="22"/>
        <v>0</v>
      </c>
      <c r="H112" s="36"/>
      <c r="I112" s="33"/>
      <c r="J112" s="33"/>
      <c r="K112" s="39"/>
      <c r="L112" s="39"/>
    </row>
    <row r="113" spans="1:18" ht="37.9" customHeight="1">
      <c r="A113" s="27"/>
      <c r="B113" s="43"/>
      <c r="C113" s="33"/>
      <c r="D113" s="33"/>
      <c r="E113" s="14" t="s">
        <v>64</v>
      </c>
      <c r="F113" s="15">
        <v>0</v>
      </c>
      <c r="G113" s="15">
        <v>0</v>
      </c>
      <c r="H113" s="36"/>
      <c r="I113" s="33"/>
      <c r="J113" s="33"/>
      <c r="K113" s="39"/>
      <c r="L113" s="39"/>
    </row>
    <row r="114" spans="1:18" ht="14.25" customHeight="1">
      <c r="A114" s="28"/>
      <c r="B114" s="44"/>
      <c r="C114" s="34"/>
      <c r="D114" s="34"/>
      <c r="E114" s="14" t="s">
        <v>65</v>
      </c>
      <c r="F114" s="15">
        <v>0</v>
      </c>
      <c r="G114" s="15">
        <v>0</v>
      </c>
      <c r="H114" s="37"/>
      <c r="I114" s="34"/>
      <c r="J114" s="34"/>
      <c r="K114" s="40"/>
      <c r="L114" s="40"/>
    </row>
    <row r="115" spans="1:18" ht="14.25" customHeight="1">
      <c r="A115" s="26">
        <v>20</v>
      </c>
      <c r="B115" s="45" t="s">
        <v>11</v>
      </c>
      <c r="C115" s="32">
        <v>502</v>
      </c>
      <c r="D115" s="32" t="s">
        <v>103</v>
      </c>
      <c r="E115" s="14" t="s">
        <v>36</v>
      </c>
      <c r="F115" s="15">
        <f t="shared" ref="F115:G115" si="23">F116+F117</f>
        <v>95342.2</v>
      </c>
      <c r="G115" s="15">
        <f t="shared" si="23"/>
        <v>95342.2</v>
      </c>
      <c r="H115" s="15"/>
      <c r="I115" s="32" t="s">
        <v>27</v>
      </c>
      <c r="J115" s="32">
        <v>900</v>
      </c>
      <c r="K115" s="38">
        <v>900</v>
      </c>
      <c r="L115" s="38">
        <v>900</v>
      </c>
      <c r="R115">
        <v>100</v>
      </c>
    </row>
    <row r="116" spans="1:18" ht="35.25" customHeight="1">
      <c r="A116" s="27"/>
      <c r="B116" s="46"/>
      <c r="C116" s="33"/>
      <c r="D116" s="33"/>
      <c r="E116" s="14" t="s">
        <v>38</v>
      </c>
      <c r="F116" s="15">
        <v>95342.2</v>
      </c>
      <c r="G116" s="15">
        <v>95342.2</v>
      </c>
      <c r="H116" s="35" t="s">
        <v>86</v>
      </c>
      <c r="I116" s="33"/>
      <c r="J116" s="33"/>
      <c r="K116" s="39"/>
      <c r="L116" s="39"/>
    </row>
    <row r="117" spans="1:18" ht="23.25" customHeight="1">
      <c r="A117" s="27"/>
      <c r="B117" s="46"/>
      <c r="C117" s="33"/>
      <c r="D117" s="33"/>
      <c r="E117" s="14" t="s">
        <v>37</v>
      </c>
      <c r="F117" s="15">
        <v>0</v>
      </c>
      <c r="G117" s="15">
        <v>0</v>
      </c>
      <c r="H117" s="36"/>
      <c r="I117" s="33"/>
      <c r="J117" s="33"/>
      <c r="K117" s="39"/>
      <c r="L117" s="39"/>
    </row>
    <row r="118" spans="1:18" ht="39" customHeight="1">
      <c r="A118" s="27"/>
      <c r="B118" s="46"/>
      <c r="C118" s="33"/>
      <c r="D118" s="33"/>
      <c r="E118" s="14" t="s">
        <v>64</v>
      </c>
      <c r="F118" s="15">
        <v>0</v>
      </c>
      <c r="G118" s="15">
        <v>0</v>
      </c>
      <c r="H118" s="36"/>
      <c r="I118" s="33"/>
      <c r="J118" s="33"/>
      <c r="K118" s="39"/>
      <c r="L118" s="39"/>
    </row>
    <row r="119" spans="1:18" ht="13.5" customHeight="1">
      <c r="A119" s="28"/>
      <c r="B119" s="47"/>
      <c r="C119" s="34"/>
      <c r="D119" s="34"/>
      <c r="E119" s="14" t="s">
        <v>65</v>
      </c>
      <c r="F119" s="15">
        <v>0</v>
      </c>
      <c r="G119" s="15">
        <v>0</v>
      </c>
      <c r="H119" s="37"/>
      <c r="I119" s="34"/>
      <c r="J119" s="34"/>
      <c r="K119" s="40"/>
      <c r="L119" s="40"/>
    </row>
    <row r="120" spans="1:18" ht="12.75" customHeight="1">
      <c r="A120" s="26">
        <v>21</v>
      </c>
      <c r="B120" s="45" t="s">
        <v>12</v>
      </c>
      <c r="C120" s="32">
        <v>502</v>
      </c>
      <c r="D120" s="32" t="s">
        <v>104</v>
      </c>
      <c r="E120" s="14" t="s">
        <v>36</v>
      </c>
      <c r="F120" s="15">
        <f t="shared" ref="F120:G120" si="24">F121+F122</f>
        <v>0</v>
      </c>
      <c r="G120" s="15">
        <f t="shared" si="24"/>
        <v>0</v>
      </c>
      <c r="H120" s="35" t="s">
        <v>87</v>
      </c>
      <c r="I120" s="32" t="s">
        <v>27</v>
      </c>
      <c r="J120" s="32">
        <v>5</v>
      </c>
      <c r="K120" s="38">
        <v>5</v>
      </c>
      <c r="L120" s="38">
        <v>5</v>
      </c>
      <c r="R120">
        <v>100</v>
      </c>
    </row>
    <row r="121" spans="1:18" ht="36" customHeight="1">
      <c r="A121" s="27"/>
      <c r="B121" s="46"/>
      <c r="C121" s="33"/>
      <c r="D121" s="33"/>
      <c r="E121" s="14" t="s">
        <v>38</v>
      </c>
      <c r="F121" s="15">
        <v>0</v>
      </c>
      <c r="G121" s="15">
        <v>0</v>
      </c>
      <c r="H121" s="36"/>
      <c r="I121" s="33"/>
      <c r="J121" s="33"/>
      <c r="K121" s="39"/>
      <c r="L121" s="39"/>
    </row>
    <row r="122" spans="1:18" ht="24" customHeight="1">
      <c r="A122" s="27"/>
      <c r="B122" s="46"/>
      <c r="C122" s="33"/>
      <c r="D122" s="33"/>
      <c r="E122" s="14" t="s">
        <v>37</v>
      </c>
      <c r="F122" s="15">
        <v>0</v>
      </c>
      <c r="G122" s="15">
        <v>0</v>
      </c>
      <c r="H122" s="36"/>
      <c r="I122" s="33"/>
      <c r="J122" s="33"/>
      <c r="K122" s="39"/>
      <c r="L122" s="39"/>
    </row>
    <row r="123" spans="1:18" ht="35.25" customHeight="1">
      <c r="A123" s="27"/>
      <c r="B123" s="46"/>
      <c r="C123" s="33"/>
      <c r="D123" s="33"/>
      <c r="E123" s="14" t="s">
        <v>64</v>
      </c>
      <c r="F123" s="15">
        <v>0</v>
      </c>
      <c r="G123" s="15">
        <v>0</v>
      </c>
      <c r="H123" s="36"/>
      <c r="I123" s="33"/>
      <c r="J123" s="33"/>
      <c r="K123" s="39"/>
      <c r="L123" s="39"/>
    </row>
    <row r="124" spans="1:18" ht="14.25" customHeight="1">
      <c r="A124" s="28"/>
      <c r="B124" s="47"/>
      <c r="C124" s="34"/>
      <c r="D124" s="34"/>
      <c r="E124" s="14" t="s">
        <v>65</v>
      </c>
      <c r="F124" s="15">
        <v>0</v>
      </c>
      <c r="G124" s="15">
        <v>0</v>
      </c>
      <c r="H124" s="37"/>
      <c r="I124" s="34"/>
      <c r="J124" s="34"/>
      <c r="K124" s="40"/>
      <c r="L124" s="40"/>
    </row>
    <row r="125" spans="1:18" ht="12.75" customHeight="1">
      <c r="A125" s="26">
        <v>22</v>
      </c>
      <c r="B125" s="42" t="s">
        <v>5</v>
      </c>
      <c r="C125" s="32">
        <v>502</v>
      </c>
      <c r="D125" s="32"/>
      <c r="E125" s="14" t="s">
        <v>36</v>
      </c>
      <c r="F125" s="15">
        <f>F126+F127+F128+F129</f>
        <v>9123808.4100000001</v>
      </c>
      <c r="G125" s="15">
        <f>G126+G127+G128+G129</f>
        <v>9123808.4100000001</v>
      </c>
      <c r="H125" s="35"/>
      <c r="I125" s="32" t="s">
        <v>35</v>
      </c>
      <c r="J125" s="32" t="s">
        <v>35</v>
      </c>
      <c r="K125" s="38" t="s">
        <v>35</v>
      </c>
      <c r="L125" s="38" t="s">
        <v>35</v>
      </c>
      <c r="R125">
        <v>100</v>
      </c>
    </row>
    <row r="126" spans="1:18" ht="36" customHeight="1">
      <c r="A126" s="27"/>
      <c r="B126" s="43"/>
      <c r="C126" s="33"/>
      <c r="D126" s="33"/>
      <c r="E126" s="14" t="s">
        <v>38</v>
      </c>
      <c r="F126" s="15">
        <f t="shared" ref="F126:G126" si="25">F131+F136+F141+F146</f>
        <v>7791139.1500000004</v>
      </c>
      <c r="G126" s="15">
        <f t="shared" si="25"/>
        <v>7791139.1500000004</v>
      </c>
      <c r="H126" s="36"/>
      <c r="I126" s="33"/>
      <c r="J126" s="33"/>
      <c r="K126" s="39"/>
      <c r="L126" s="39"/>
    </row>
    <row r="127" spans="1:18" ht="24" customHeight="1">
      <c r="A127" s="27"/>
      <c r="B127" s="43"/>
      <c r="C127" s="33"/>
      <c r="D127" s="33"/>
      <c r="E127" s="14" t="s">
        <v>37</v>
      </c>
      <c r="F127" s="15">
        <f t="shared" ref="F127:G127" si="26">F132+F137+F142+F147</f>
        <v>0</v>
      </c>
      <c r="G127" s="15">
        <f t="shared" si="26"/>
        <v>0</v>
      </c>
      <c r="H127" s="36"/>
      <c r="I127" s="33"/>
      <c r="J127" s="33"/>
      <c r="K127" s="39"/>
      <c r="L127" s="39"/>
    </row>
    <row r="128" spans="1:18" ht="33.6" customHeight="1">
      <c r="A128" s="27"/>
      <c r="B128" s="43"/>
      <c r="C128" s="33"/>
      <c r="D128" s="33"/>
      <c r="E128" s="14" t="s">
        <v>64</v>
      </c>
      <c r="F128" s="15">
        <f>F133+F138++F143++F148</f>
        <v>1332669.26</v>
      </c>
      <c r="G128" s="15">
        <f>G133+G138++G143++G148</f>
        <v>1332669.26</v>
      </c>
      <c r="H128" s="36"/>
      <c r="I128" s="33"/>
      <c r="J128" s="33"/>
      <c r="K128" s="39"/>
      <c r="L128" s="39"/>
    </row>
    <row r="129" spans="1:18" ht="11.25" customHeight="1">
      <c r="A129" s="28"/>
      <c r="B129" s="44"/>
      <c r="C129" s="34"/>
      <c r="D129" s="34"/>
      <c r="E129" s="14" t="s">
        <v>65</v>
      </c>
      <c r="F129" s="15">
        <f>F134+F139+F144+F149</f>
        <v>0</v>
      </c>
      <c r="G129" s="15"/>
      <c r="H129" s="37"/>
      <c r="I129" s="34"/>
      <c r="J129" s="34"/>
      <c r="K129" s="40"/>
      <c r="L129" s="40"/>
    </row>
    <row r="130" spans="1:18" ht="12.75" customHeight="1">
      <c r="A130" s="26">
        <v>23</v>
      </c>
      <c r="B130" s="45" t="s">
        <v>6</v>
      </c>
      <c r="C130" s="32">
        <v>502</v>
      </c>
      <c r="D130" s="32" t="s">
        <v>105</v>
      </c>
      <c r="E130" s="14" t="s">
        <v>36</v>
      </c>
      <c r="F130" s="15">
        <f t="shared" ref="F130:G130" si="27">F131+F132</f>
        <v>70228</v>
      </c>
      <c r="G130" s="15">
        <f t="shared" si="27"/>
        <v>70228</v>
      </c>
      <c r="H130" s="35" t="s">
        <v>88</v>
      </c>
      <c r="I130" s="32" t="s">
        <v>27</v>
      </c>
      <c r="J130" s="32">
        <v>31</v>
      </c>
      <c r="K130" s="38">
        <v>31</v>
      </c>
      <c r="L130" s="38">
        <v>31</v>
      </c>
      <c r="R130">
        <v>100</v>
      </c>
    </row>
    <row r="131" spans="1:18" ht="36" customHeight="1">
      <c r="A131" s="27"/>
      <c r="B131" s="46"/>
      <c r="C131" s="33"/>
      <c r="D131" s="33"/>
      <c r="E131" s="14" t="s">
        <v>38</v>
      </c>
      <c r="F131" s="15">
        <v>70228</v>
      </c>
      <c r="G131" s="15">
        <v>70228</v>
      </c>
      <c r="H131" s="36"/>
      <c r="I131" s="33"/>
      <c r="J131" s="33"/>
      <c r="K131" s="39"/>
      <c r="L131" s="39"/>
    </row>
    <row r="132" spans="1:18" ht="22.5" customHeight="1">
      <c r="A132" s="27"/>
      <c r="B132" s="46"/>
      <c r="C132" s="33"/>
      <c r="D132" s="33"/>
      <c r="E132" s="14" t="s">
        <v>37</v>
      </c>
      <c r="F132" s="15">
        <v>0</v>
      </c>
      <c r="G132" s="15">
        <v>0</v>
      </c>
      <c r="H132" s="36"/>
      <c r="I132" s="33"/>
      <c r="J132" s="33"/>
      <c r="K132" s="39"/>
      <c r="L132" s="39"/>
    </row>
    <row r="133" spans="1:18" ht="35.25" customHeight="1">
      <c r="A133" s="27"/>
      <c r="B133" s="46"/>
      <c r="C133" s="33"/>
      <c r="D133" s="33"/>
      <c r="E133" s="14" t="s">
        <v>64</v>
      </c>
      <c r="F133" s="15">
        <v>0</v>
      </c>
      <c r="G133" s="15">
        <v>0</v>
      </c>
      <c r="H133" s="36"/>
      <c r="I133" s="33"/>
      <c r="J133" s="33"/>
      <c r="K133" s="39"/>
      <c r="L133" s="39"/>
    </row>
    <row r="134" spans="1:18" ht="13.5" customHeight="1">
      <c r="A134" s="28"/>
      <c r="B134" s="47"/>
      <c r="C134" s="34"/>
      <c r="D134" s="34"/>
      <c r="E134" s="14" t="s">
        <v>65</v>
      </c>
      <c r="F134" s="15">
        <v>0</v>
      </c>
      <c r="G134" s="15">
        <v>0</v>
      </c>
      <c r="H134" s="37"/>
      <c r="I134" s="34"/>
      <c r="J134" s="34"/>
      <c r="K134" s="40"/>
      <c r="L134" s="40"/>
    </row>
    <row r="135" spans="1:18" ht="14.45" customHeight="1">
      <c r="A135" s="26">
        <v>24</v>
      </c>
      <c r="B135" s="45" t="s">
        <v>7</v>
      </c>
      <c r="C135" s="32">
        <v>502</v>
      </c>
      <c r="D135" s="32" t="s">
        <v>106</v>
      </c>
      <c r="E135" s="14" t="s">
        <v>36</v>
      </c>
      <c r="F135" s="15">
        <f t="shared" ref="F135:G135" si="28">F136+F137</f>
        <v>34940</v>
      </c>
      <c r="G135" s="15">
        <f t="shared" si="28"/>
        <v>34940</v>
      </c>
      <c r="H135" s="35" t="s">
        <v>89</v>
      </c>
      <c r="I135" s="32" t="s">
        <v>25</v>
      </c>
      <c r="J135" s="32">
        <v>0</v>
      </c>
      <c r="K135" s="38">
        <v>0</v>
      </c>
      <c r="L135" s="38">
        <v>0</v>
      </c>
      <c r="R135">
        <v>100</v>
      </c>
    </row>
    <row r="136" spans="1:18" ht="34.5" customHeight="1">
      <c r="A136" s="27"/>
      <c r="B136" s="46"/>
      <c r="C136" s="33"/>
      <c r="D136" s="33"/>
      <c r="E136" s="14" t="s">
        <v>38</v>
      </c>
      <c r="F136" s="15">
        <v>34940</v>
      </c>
      <c r="G136" s="15">
        <v>34940</v>
      </c>
      <c r="H136" s="36"/>
      <c r="I136" s="33"/>
      <c r="J136" s="33"/>
      <c r="K136" s="39"/>
      <c r="L136" s="39"/>
    </row>
    <row r="137" spans="1:18" ht="22.5" customHeight="1">
      <c r="A137" s="27"/>
      <c r="B137" s="46"/>
      <c r="C137" s="33"/>
      <c r="D137" s="33"/>
      <c r="E137" s="14" t="s">
        <v>37</v>
      </c>
      <c r="F137" s="15">
        <v>0</v>
      </c>
      <c r="G137" s="15">
        <v>0</v>
      </c>
      <c r="H137" s="36"/>
      <c r="I137" s="33"/>
      <c r="J137" s="33"/>
      <c r="K137" s="39"/>
      <c r="L137" s="39"/>
    </row>
    <row r="138" spans="1:18" ht="36" customHeight="1">
      <c r="A138" s="27"/>
      <c r="B138" s="46"/>
      <c r="C138" s="33"/>
      <c r="D138" s="33"/>
      <c r="E138" s="14" t="s">
        <v>64</v>
      </c>
      <c r="F138" s="15">
        <v>0</v>
      </c>
      <c r="G138" s="15">
        <v>0</v>
      </c>
      <c r="H138" s="36"/>
      <c r="I138" s="33"/>
      <c r="J138" s="33"/>
      <c r="K138" s="39"/>
      <c r="L138" s="39"/>
    </row>
    <row r="139" spans="1:18" ht="14.25" customHeight="1">
      <c r="A139" s="28"/>
      <c r="B139" s="47"/>
      <c r="C139" s="34"/>
      <c r="D139" s="34"/>
      <c r="E139" s="14" t="s">
        <v>65</v>
      </c>
      <c r="F139" s="15">
        <v>0</v>
      </c>
      <c r="G139" s="15">
        <v>0</v>
      </c>
      <c r="H139" s="37"/>
      <c r="I139" s="34"/>
      <c r="J139" s="34"/>
      <c r="K139" s="40"/>
      <c r="L139" s="40"/>
    </row>
    <row r="140" spans="1:18" ht="13.5" customHeight="1">
      <c r="A140" s="26">
        <v>25</v>
      </c>
      <c r="B140" s="45" t="s">
        <v>8</v>
      </c>
      <c r="C140" s="32">
        <v>502</v>
      </c>
      <c r="D140" s="32" t="s">
        <v>107</v>
      </c>
      <c r="E140" s="14" t="s">
        <v>36</v>
      </c>
      <c r="F140" s="15">
        <f t="shared" ref="F140:G140" si="29">F141+F142</f>
        <v>209854.91</v>
      </c>
      <c r="G140" s="15">
        <f t="shared" si="29"/>
        <v>209854.91</v>
      </c>
      <c r="H140" s="35" t="s">
        <v>90</v>
      </c>
      <c r="I140" s="32" t="s">
        <v>39</v>
      </c>
      <c r="J140" s="32">
        <v>100</v>
      </c>
      <c r="K140" s="38">
        <v>100</v>
      </c>
      <c r="L140" s="38">
        <v>100</v>
      </c>
      <c r="R140">
        <v>100</v>
      </c>
    </row>
    <row r="141" spans="1:18" ht="36.75" customHeight="1">
      <c r="A141" s="27"/>
      <c r="B141" s="46"/>
      <c r="C141" s="33"/>
      <c r="D141" s="33"/>
      <c r="E141" s="14" t="s">
        <v>38</v>
      </c>
      <c r="F141" s="15">
        <v>209854.91</v>
      </c>
      <c r="G141" s="15">
        <v>209854.91</v>
      </c>
      <c r="H141" s="36"/>
      <c r="I141" s="33"/>
      <c r="J141" s="33"/>
      <c r="K141" s="39"/>
      <c r="L141" s="39"/>
    </row>
    <row r="142" spans="1:18" ht="25.5" customHeight="1">
      <c r="A142" s="27"/>
      <c r="B142" s="46"/>
      <c r="C142" s="33"/>
      <c r="D142" s="33"/>
      <c r="E142" s="14" t="s">
        <v>37</v>
      </c>
      <c r="F142" s="15">
        <v>0</v>
      </c>
      <c r="G142" s="15">
        <v>0</v>
      </c>
      <c r="H142" s="36"/>
      <c r="I142" s="33"/>
      <c r="J142" s="33"/>
      <c r="K142" s="39"/>
      <c r="L142" s="39"/>
    </row>
    <row r="143" spans="1:18" ht="36.75" customHeight="1">
      <c r="A143" s="27"/>
      <c r="B143" s="46"/>
      <c r="C143" s="33"/>
      <c r="D143" s="33"/>
      <c r="E143" s="14" t="s">
        <v>64</v>
      </c>
      <c r="F143" s="15">
        <v>0</v>
      </c>
      <c r="G143" s="15">
        <v>0</v>
      </c>
      <c r="H143" s="36"/>
      <c r="I143" s="33"/>
      <c r="J143" s="33"/>
      <c r="K143" s="39"/>
      <c r="L143" s="39"/>
    </row>
    <row r="144" spans="1:18" ht="19.5" customHeight="1">
      <c r="A144" s="28"/>
      <c r="B144" s="47"/>
      <c r="C144" s="34"/>
      <c r="D144" s="34"/>
      <c r="E144" s="14" t="s">
        <v>65</v>
      </c>
      <c r="F144" s="15">
        <v>0</v>
      </c>
      <c r="G144" s="15">
        <v>0</v>
      </c>
      <c r="H144" s="37"/>
      <c r="I144" s="34"/>
      <c r="J144" s="34"/>
      <c r="K144" s="40"/>
      <c r="L144" s="40"/>
    </row>
    <row r="145" spans="1:18" ht="12.75" customHeight="1">
      <c r="A145" s="26">
        <v>26</v>
      </c>
      <c r="B145" s="45" t="s">
        <v>9</v>
      </c>
      <c r="C145" s="32">
        <v>502</v>
      </c>
      <c r="D145" s="32" t="s">
        <v>108</v>
      </c>
      <c r="E145" s="14" t="s">
        <v>36</v>
      </c>
      <c r="F145" s="15">
        <f>F146+F147+F148</f>
        <v>8808785.5</v>
      </c>
      <c r="G145" s="15">
        <f>G146+G147+G148</f>
        <v>8808785.5</v>
      </c>
      <c r="H145" s="35" t="s">
        <v>91</v>
      </c>
      <c r="I145" s="32" t="s">
        <v>39</v>
      </c>
      <c r="J145" s="32">
        <v>0</v>
      </c>
      <c r="K145" s="38">
        <v>0</v>
      </c>
      <c r="L145" s="38">
        <v>0</v>
      </c>
      <c r="R145">
        <v>100</v>
      </c>
    </row>
    <row r="146" spans="1:18" ht="37.5" customHeight="1">
      <c r="A146" s="27"/>
      <c r="B146" s="46"/>
      <c r="C146" s="33"/>
      <c r="D146" s="33"/>
      <c r="E146" s="14" t="s">
        <v>38</v>
      </c>
      <c r="F146" s="15">
        <v>7476116.2400000002</v>
      </c>
      <c r="G146" s="15">
        <v>7476116.2400000002</v>
      </c>
      <c r="H146" s="36"/>
      <c r="I146" s="33"/>
      <c r="J146" s="33"/>
      <c r="K146" s="39"/>
      <c r="L146" s="39"/>
    </row>
    <row r="147" spans="1:18" ht="24" customHeight="1">
      <c r="A147" s="27"/>
      <c r="B147" s="46"/>
      <c r="C147" s="33"/>
      <c r="D147" s="33"/>
      <c r="E147" s="14" t="s">
        <v>37</v>
      </c>
      <c r="F147" s="15">
        <v>0</v>
      </c>
      <c r="G147" s="15">
        <v>0</v>
      </c>
      <c r="H147" s="36"/>
      <c r="I147" s="33"/>
      <c r="J147" s="33"/>
      <c r="K147" s="39"/>
      <c r="L147" s="39"/>
    </row>
    <row r="148" spans="1:18" ht="36.75" customHeight="1">
      <c r="A148" s="27"/>
      <c r="B148" s="46"/>
      <c r="C148" s="33"/>
      <c r="D148" s="33"/>
      <c r="E148" s="14" t="s">
        <v>64</v>
      </c>
      <c r="F148" s="15">
        <v>1332669.26</v>
      </c>
      <c r="G148" s="15">
        <v>1332669.26</v>
      </c>
      <c r="H148" s="36"/>
      <c r="I148" s="33"/>
      <c r="J148" s="33"/>
      <c r="K148" s="39"/>
      <c r="L148" s="39"/>
    </row>
    <row r="149" spans="1:18" ht="14.25" customHeight="1">
      <c r="A149" s="28"/>
      <c r="B149" s="47"/>
      <c r="C149" s="34"/>
      <c r="D149" s="34"/>
      <c r="E149" s="14" t="s">
        <v>65</v>
      </c>
      <c r="F149" s="15">
        <v>0</v>
      </c>
      <c r="G149" s="15">
        <v>0</v>
      </c>
      <c r="H149" s="37"/>
      <c r="I149" s="34"/>
      <c r="J149" s="34"/>
      <c r="K149" s="40"/>
      <c r="L149" s="40"/>
    </row>
    <row r="150" spans="1:18" ht="13.5" customHeight="1">
      <c r="A150" s="26">
        <v>27</v>
      </c>
      <c r="B150" s="42" t="s">
        <v>45</v>
      </c>
      <c r="C150" s="32">
        <v>502</v>
      </c>
      <c r="D150" s="32"/>
      <c r="E150" s="14" t="s">
        <v>36</v>
      </c>
      <c r="F150" s="15">
        <f t="shared" ref="F150:G150" si="30">F151+F152</f>
        <v>929790.01</v>
      </c>
      <c r="G150" s="15">
        <f t="shared" si="30"/>
        <v>913453.81</v>
      </c>
      <c r="H150" s="35"/>
      <c r="I150" s="32" t="s">
        <v>35</v>
      </c>
      <c r="J150" s="32" t="s">
        <v>35</v>
      </c>
      <c r="K150" s="38" t="s">
        <v>35</v>
      </c>
      <c r="L150" s="38" t="s">
        <v>35</v>
      </c>
    </row>
    <row r="151" spans="1:18" ht="36.75" customHeight="1">
      <c r="A151" s="27"/>
      <c r="B151" s="43"/>
      <c r="C151" s="33"/>
      <c r="D151" s="33"/>
      <c r="E151" s="14" t="s">
        <v>38</v>
      </c>
      <c r="F151" s="15">
        <f t="shared" ref="F151:G151" si="31">F156+F161</f>
        <v>929790.01</v>
      </c>
      <c r="G151" s="15">
        <f t="shared" si="31"/>
        <v>913453.81</v>
      </c>
      <c r="H151" s="36"/>
      <c r="I151" s="33"/>
      <c r="J151" s="33"/>
      <c r="K151" s="39"/>
      <c r="L151" s="39"/>
    </row>
    <row r="152" spans="1:18" ht="23.25" customHeight="1">
      <c r="A152" s="27"/>
      <c r="B152" s="43"/>
      <c r="C152" s="33"/>
      <c r="D152" s="33"/>
      <c r="E152" s="14" t="s">
        <v>37</v>
      </c>
      <c r="F152" s="15">
        <v>0</v>
      </c>
      <c r="G152" s="15">
        <v>0</v>
      </c>
      <c r="H152" s="36"/>
      <c r="I152" s="33"/>
      <c r="J152" s="33"/>
      <c r="K152" s="39"/>
      <c r="L152" s="39"/>
    </row>
    <row r="153" spans="1:18" ht="36" customHeight="1">
      <c r="A153" s="27"/>
      <c r="B153" s="43"/>
      <c r="C153" s="33"/>
      <c r="D153" s="33"/>
      <c r="E153" s="14" t="s">
        <v>64</v>
      </c>
      <c r="F153" s="15">
        <v>0</v>
      </c>
      <c r="G153" s="15">
        <v>0</v>
      </c>
      <c r="H153" s="36"/>
      <c r="I153" s="33"/>
      <c r="J153" s="33"/>
      <c r="K153" s="39"/>
      <c r="L153" s="39"/>
    </row>
    <row r="154" spans="1:18" ht="14.25" customHeight="1">
      <c r="A154" s="28"/>
      <c r="B154" s="44"/>
      <c r="C154" s="34"/>
      <c r="D154" s="34"/>
      <c r="E154" s="14" t="s">
        <v>65</v>
      </c>
      <c r="F154" s="15">
        <v>0</v>
      </c>
      <c r="G154" s="15">
        <v>0</v>
      </c>
      <c r="H154" s="37"/>
      <c r="I154" s="34"/>
      <c r="J154" s="34"/>
      <c r="K154" s="40"/>
      <c r="L154" s="40"/>
    </row>
    <row r="155" spans="1:18" ht="12.75" customHeight="1">
      <c r="A155" s="26">
        <v>28</v>
      </c>
      <c r="B155" s="45" t="s">
        <v>3</v>
      </c>
      <c r="C155" s="32">
        <v>502</v>
      </c>
      <c r="D155" s="32" t="s">
        <v>109</v>
      </c>
      <c r="E155" s="14" t="s">
        <v>36</v>
      </c>
      <c r="F155" s="15">
        <f t="shared" ref="F155:G155" si="32">F156+F157</f>
        <v>929790.01</v>
      </c>
      <c r="G155" s="15">
        <f t="shared" si="32"/>
        <v>913453.81</v>
      </c>
      <c r="H155" s="35" t="s">
        <v>92</v>
      </c>
      <c r="I155" s="32" t="s">
        <v>39</v>
      </c>
      <c r="J155" s="32">
        <v>100</v>
      </c>
      <c r="K155" s="38">
        <v>100</v>
      </c>
      <c r="L155" s="38">
        <v>100</v>
      </c>
      <c r="P155">
        <v>1</v>
      </c>
      <c r="Q155">
        <f>G155/F155</f>
        <v>0.98243022636907018</v>
      </c>
      <c r="R155">
        <f>P155/Q155*100</f>
        <v>101.78839913098616</v>
      </c>
    </row>
    <row r="156" spans="1:18" ht="36.75" customHeight="1">
      <c r="A156" s="27"/>
      <c r="B156" s="46"/>
      <c r="C156" s="33"/>
      <c r="D156" s="33"/>
      <c r="E156" s="14" t="s">
        <v>38</v>
      </c>
      <c r="F156" s="15">
        <v>929790.01</v>
      </c>
      <c r="G156" s="15">
        <v>913453.81</v>
      </c>
      <c r="H156" s="36"/>
      <c r="I156" s="33"/>
      <c r="J156" s="33"/>
      <c r="K156" s="39"/>
      <c r="L156" s="39"/>
    </row>
    <row r="157" spans="1:18" ht="24.75" customHeight="1">
      <c r="A157" s="27"/>
      <c r="B157" s="46"/>
      <c r="C157" s="33"/>
      <c r="D157" s="33"/>
      <c r="E157" s="14" t="s">
        <v>37</v>
      </c>
      <c r="F157" s="15">
        <v>0</v>
      </c>
      <c r="G157" s="15">
        <v>0</v>
      </c>
      <c r="H157" s="36"/>
      <c r="I157" s="33"/>
      <c r="J157" s="33"/>
      <c r="K157" s="39"/>
      <c r="L157" s="39"/>
    </row>
    <row r="158" spans="1:18" ht="36.75" customHeight="1">
      <c r="A158" s="27"/>
      <c r="B158" s="46"/>
      <c r="C158" s="33"/>
      <c r="D158" s="33"/>
      <c r="E158" s="14" t="s">
        <v>64</v>
      </c>
      <c r="F158" s="15">
        <v>0</v>
      </c>
      <c r="G158" s="15">
        <v>0</v>
      </c>
      <c r="H158" s="36"/>
      <c r="I158" s="33"/>
      <c r="J158" s="33"/>
      <c r="K158" s="39"/>
      <c r="L158" s="39"/>
    </row>
    <row r="159" spans="1:18" ht="13.5" customHeight="1">
      <c r="A159" s="28"/>
      <c r="B159" s="47"/>
      <c r="C159" s="34"/>
      <c r="D159" s="34"/>
      <c r="E159" s="14" t="s">
        <v>65</v>
      </c>
      <c r="F159" s="15">
        <v>0</v>
      </c>
      <c r="G159" s="15">
        <v>0</v>
      </c>
      <c r="H159" s="37"/>
      <c r="I159" s="34"/>
      <c r="J159" s="34"/>
      <c r="K159" s="40"/>
      <c r="L159" s="40"/>
    </row>
    <row r="160" spans="1:18" ht="15" customHeight="1">
      <c r="A160" s="26">
        <v>29</v>
      </c>
      <c r="B160" s="45" t="s">
        <v>4</v>
      </c>
      <c r="C160" s="32">
        <v>502</v>
      </c>
      <c r="D160" s="32" t="s">
        <v>110</v>
      </c>
      <c r="E160" s="14" t="s">
        <v>36</v>
      </c>
      <c r="F160" s="15">
        <f t="shared" ref="F160:G160" si="33">F161+F162</f>
        <v>0</v>
      </c>
      <c r="G160" s="15">
        <f t="shared" si="33"/>
        <v>0</v>
      </c>
      <c r="H160" s="35" t="s">
        <v>93</v>
      </c>
      <c r="I160" s="32" t="s">
        <v>0</v>
      </c>
      <c r="J160" s="32">
        <v>0</v>
      </c>
      <c r="K160" s="38">
        <v>0</v>
      </c>
      <c r="L160" s="38">
        <v>0</v>
      </c>
    </row>
    <row r="161" spans="1:18" ht="36" customHeight="1">
      <c r="A161" s="27"/>
      <c r="B161" s="46"/>
      <c r="C161" s="33"/>
      <c r="D161" s="33"/>
      <c r="E161" s="14" t="s">
        <v>38</v>
      </c>
      <c r="F161" s="15">
        <v>0</v>
      </c>
      <c r="G161" s="15">
        <v>0</v>
      </c>
      <c r="H161" s="36"/>
      <c r="I161" s="33"/>
      <c r="J161" s="33"/>
      <c r="K161" s="39"/>
      <c r="L161" s="39"/>
    </row>
    <row r="162" spans="1:18" ht="23.25" customHeight="1">
      <c r="A162" s="27"/>
      <c r="B162" s="46"/>
      <c r="C162" s="33"/>
      <c r="D162" s="33"/>
      <c r="E162" s="14" t="s">
        <v>37</v>
      </c>
      <c r="F162" s="15">
        <v>0</v>
      </c>
      <c r="G162" s="15">
        <v>0</v>
      </c>
      <c r="H162" s="36"/>
      <c r="I162" s="33"/>
      <c r="J162" s="33"/>
      <c r="K162" s="39"/>
      <c r="L162" s="39"/>
    </row>
    <row r="163" spans="1:18" ht="36" customHeight="1">
      <c r="A163" s="27"/>
      <c r="B163" s="46"/>
      <c r="C163" s="33"/>
      <c r="D163" s="33"/>
      <c r="E163" s="14" t="s">
        <v>64</v>
      </c>
      <c r="F163" s="15">
        <v>0</v>
      </c>
      <c r="G163" s="15">
        <v>0</v>
      </c>
      <c r="H163" s="36"/>
      <c r="I163" s="33"/>
      <c r="J163" s="33"/>
      <c r="K163" s="39"/>
      <c r="L163" s="39"/>
    </row>
    <row r="164" spans="1:18" ht="13.5" customHeight="1">
      <c r="A164" s="28"/>
      <c r="B164" s="47"/>
      <c r="C164" s="34"/>
      <c r="D164" s="34"/>
      <c r="E164" s="14" t="s">
        <v>65</v>
      </c>
      <c r="F164" s="15">
        <v>0</v>
      </c>
      <c r="G164" s="15">
        <v>0</v>
      </c>
      <c r="H164" s="37"/>
      <c r="I164" s="34"/>
      <c r="J164" s="34"/>
      <c r="K164" s="40"/>
      <c r="L164" s="40"/>
    </row>
    <row r="165" spans="1:18" ht="12.75" customHeight="1">
      <c r="A165" s="26">
        <v>30</v>
      </c>
      <c r="B165" s="42" t="s">
        <v>41</v>
      </c>
      <c r="C165" s="32">
        <v>502</v>
      </c>
      <c r="D165" s="32"/>
      <c r="E165" s="14" t="s">
        <v>36</v>
      </c>
      <c r="F165" s="15">
        <f>F166+F167</f>
        <v>744479.85</v>
      </c>
      <c r="G165" s="15">
        <f>G166+G167</f>
        <v>744479.85</v>
      </c>
      <c r="H165" s="35"/>
      <c r="I165" s="32" t="s">
        <v>35</v>
      </c>
      <c r="J165" s="32" t="s">
        <v>35</v>
      </c>
      <c r="K165" s="38" t="s">
        <v>35</v>
      </c>
      <c r="L165" s="38" t="s">
        <v>35</v>
      </c>
      <c r="R165">
        <v>100</v>
      </c>
    </row>
    <row r="166" spans="1:18" ht="36.75" customHeight="1">
      <c r="A166" s="27"/>
      <c r="B166" s="43"/>
      <c r="C166" s="33"/>
      <c r="D166" s="33"/>
      <c r="E166" s="14" t="s">
        <v>38</v>
      </c>
      <c r="F166" s="15">
        <f>F171+F176</f>
        <v>59103.85</v>
      </c>
      <c r="G166" s="15">
        <f>G171+G176</f>
        <v>59103.85</v>
      </c>
      <c r="H166" s="36"/>
      <c r="I166" s="33"/>
      <c r="J166" s="33"/>
      <c r="K166" s="39"/>
      <c r="L166" s="39"/>
    </row>
    <row r="167" spans="1:18" ht="24.75" customHeight="1">
      <c r="A167" s="27"/>
      <c r="B167" s="43"/>
      <c r="C167" s="33"/>
      <c r="D167" s="33"/>
      <c r="E167" s="14" t="s">
        <v>37</v>
      </c>
      <c r="F167" s="18">
        <f t="shared" ref="F167:G169" si="34">F172+F177</f>
        <v>685376</v>
      </c>
      <c r="G167" s="18">
        <f t="shared" si="34"/>
        <v>685376</v>
      </c>
      <c r="H167" s="36"/>
      <c r="I167" s="33"/>
      <c r="J167" s="33"/>
      <c r="K167" s="39"/>
      <c r="L167" s="39"/>
    </row>
    <row r="168" spans="1:18" ht="37.5" customHeight="1">
      <c r="A168" s="27"/>
      <c r="B168" s="43"/>
      <c r="C168" s="33"/>
      <c r="D168" s="33"/>
      <c r="E168" s="14" t="s">
        <v>64</v>
      </c>
      <c r="F168" s="18">
        <f t="shared" si="34"/>
        <v>0</v>
      </c>
      <c r="G168" s="18">
        <f t="shared" si="34"/>
        <v>0</v>
      </c>
      <c r="H168" s="36"/>
      <c r="I168" s="33"/>
      <c r="J168" s="33"/>
      <c r="K168" s="39"/>
      <c r="L168" s="39"/>
    </row>
    <row r="169" spans="1:18" ht="13.5" customHeight="1">
      <c r="A169" s="28"/>
      <c r="B169" s="44"/>
      <c r="C169" s="34"/>
      <c r="D169" s="34"/>
      <c r="E169" s="14" t="s">
        <v>65</v>
      </c>
      <c r="F169" s="18">
        <f t="shared" si="34"/>
        <v>0</v>
      </c>
      <c r="G169" s="18">
        <f t="shared" si="34"/>
        <v>0</v>
      </c>
      <c r="H169" s="37"/>
      <c r="I169" s="34"/>
      <c r="J169" s="34"/>
      <c r="K169" s="40"/>
      <c r="L169" s="40"/>
    </row>
    <row r="170" spans="1:18" ht="12" customHeight="1">
      <c r="A170" s="26">
        <v>31</v>
      </c>
      <c r="B170" s="45" t="s">
        <v>2</v>
      </c>
      <c r="C170" s="32">
        <v>502</v>
      </c>
      <c r="D170" s="32" t="s">
        <v>111</v>
      </c>
      <c r="E170" s="14" t="s">
        <v>36</v>
      </c>
      <c r="F170" s="15">
        <f t="shared" ref="F170:G170" si="35">F171+F172</f>
        <v>59103.85</v>
      </c>
      <c r="G170" s="15">
        <f t="shared" si="35"/>
        <v>59103.85</v>
      </c>
      <c r="H170" s="35" t="s">
        <v>94</v>
      </c>
      <c r="I170" s="32" t="s">
        <v>26</v>
      </c>
      <c r="J170" s="32">
        <v>2100</v>
      </c>
      <c r="K170" s="38">
        <v>2100</v>
      </c>
      <c r="L170" s="38">
        <v>2100</v>
      </c>
    </row>
    <row r="171" spans="1:18" ht="36.75" customHeight="1">
      <c r="A171" s="27"/>
      <c r="B171" s="46"/>
      <c r="C171" s="33"/>
      <c r="D171" s="33"/>
      <c r="E171" s="14" t="s">
        <v>38</v>
      </c>
      <c r="F171" s="15">
        <v>59103.85</v>
      </c>
      <c r="G171" s="15">
        <v>59103.85</v>
      </c>
      <c r="H171" s="36"/>
      <c r="I171" s="33"/>
      <c r="J171" s="33"/>
      <c r="K171" s="39"/>
      <c r="L171" s="39"/>
    </row>
    <row r="172" spans="1:18" ht="24" customHeight="1">
      <c r="A172" s="27"/>
      <c r="B172" s="46"/>
      <c r="C172" s="33"/>
      <c r="D172" s="33"/>
      <c r="E172" s="14" t="s">
        <v>37</v>
      </c>
      <c r="F172" s="15">
        <v>0</v>
      </c>
      <c r="G172" s="15">
        <v>0</v>
      </c>
      <c r="H172" s="36"/>
      <c r="I172" s="33"/>
      <c r="J172" s="33"/>
      <c r="K172" s="39"/>
      <c r="L172" s="39"/>
    </row>
    <row r="173" spans="1:18" ht="36.75" customHeight="1">
      <c r="A173" s="27"/>
      <c r="B173" s="46"/>
      <c r="C173" s="33"/>
      <c r="D173" s="33"/>
      <c r="E173" s="14" t="s">
        <v>64</v>
      </c>
      <c r="F173" s="15">
        <v>0</v>
      </c>
      <c r="G173" s="15">
        <v>0</v>
      </c>
      <c r="H173" s="36"/>
      <c r="I173" s="33"/>
      <c r="J173" s="33"/>
      <c r="K173" s="39"/>
      <c r="L173" s="39"/>
    </row>
    <row r="174" spans="1:18" ht="12.75" customHeight="1">
      <c r="A174" s="28"/>
      <c r="B174" s="47"/>
      <c r="C174" s="34"/>
      <c r="D174" s="34"/>
      <c r="E174" s="14" t="s">
        <v>65</v>
      </c>
      <c r="F174" s="15">
        <v>0</v>
      </c>
      <c r="G174" s="15">
        <v>0</v>
      </c>
      <c r="H174" s="37"/>
      <c r="I174" s="34"/>
      <c r="J174" s="34"/>
      <c r="K174" s="40"/>
      <c r="L174" s="40"/>
    </row>
    <row r="175" spans="1:18" ht="13.5" customHeight="1">
      <c r="A175" s="26">
        <v>32</v>
      </c>
      <c r="B175" s="65" t="s">
        <v>24</v>
      </c>
      <c r="C175" s="41"/>
      <c r="D175" s="32"/>
      <c r="E175" s="14" t="s">
        <v>36</v>
      </c>
      <c r="F175" s="15">
        <f>F176+F177</f>
        <v>685376</v>
      </c>
      <c r="G175" s="15">
        <f t="shared" ref="G175" si="36">G176+G177</f>
        <v>685376</v>
      </c>
      <c r="H175" s="35" t="s">
        <v>95</v>
      </c>
      <c r="I175" s="32" t="s">
        <v>44</v>
      </c>
      <c r="J175" s="32">
        <v>100</v>
      </c>
      <c r="K175" s="38">
        <v>100</v>
      </c>
      <c r="L175" s="38">
        <v>100</v>
      </c>
    </row>
    <row r="176" spans="1:18" ht="36.75" customHeight="1">
      <c r="A176" s="27"/>
      <c r="B176" s="65"/>
      <c r="C176" s="41"/>
      <c r="D176" s="33"/>
      <c r="E176" s="14" t="s">
        <v>38</v>
      </c>
      <c r="F176" s="15">
        <v>0</v>
      </c>
      <c r="G176" s="15">
        <v>0</v>
      </c>
      <c r="H176" s="36"/>
      <c r="I176" s="33"/>
      <c r="J176" s="33"/>
      <c r="K176" s="39"/>
      <c r="L176" s="39"/>
    </row>
    <row r="177" spans="1:18" ht="23.25" customHeight="1">
      <c r="A177" s="27"/>
      <c r="B177" s="65"/>
      <c r="C177" s="41"/>
      <c r="D177" s="33"/>
      <c r="E177" s="14" t="s">
        <v>37</v>
      </c>
      <c r="F177" s="18">
        <v>685376</v>
      </c>
      <c r="G177" s="18">
        <v>685376</v>
      </c>
      <c r="H177" s="36"/>
      <c r="I177" s="33"/>
      <c r="J177" s="33"/>
      <c r="K177" s="39"/>
      <c r="L177" s="39"/>
    </row>
    <row r="178" spans="1:18" ht="35.25" customHeight="1">
      <c r="A178" s="27"/>
      <c r="B178" s="65"/>
      <c r="C178" s="41"/>
      <c r="D178" s="33"/>
      <c r="E178" s="14" t="s">
        <v>64</v>
      </c>
      <c r="F178" s="15">
        <v>0</v>
      </c>
      <c r="G178" s="15">
        <v>0</v>
      </c>
      <c r="H178" s="36"/>
      <c r="I178" s="33"/>
      <c r="J178" s="33"/>
      <c r="K178" s="39"/>
      <c r="L178" s="39"/>
    </row>
    <row r="179" spans="1:18" ht="14.25" customHeight="1">
      <c r="A179" s="28"/>
      <c r="B179" s="65"/>
      <c r="C179" s="41"/>
      <c r="D179" s="34"/>
      <c r="E179" s="14" t="s">
        <v>65</v>
      </c>
      <c r="F179" s="15">
        <v>0</v>
      </c>
      <c r="G179" s="15">
        <v>0</v>
      </c>
      <c r="H179" s="37"/>
      <c r="I179" s="34"/>
      <c r="J179" s="34"/>
      <c r="K179" s="40"/>
      <c r="L179" s="40"/>
    </row>
    <row r="180" spans="1:18" ht="13.5" customHeight="1">
      <c r="A180" s="26">
        <v>33</v>
      </c>
      <c r="B180" s="42" t="s">
        <v>120</v>
      </c>
      <c r="C180" s="32">
        <v>502</v>
      </c>
      <c r="D180" s="32" t="s">
        <v>115</v>
      </c>
      <c r="E180" s="14" t="s">
        <v>36</v>
      </c>
      <c r="F180" s="15">
        <f>F181+F182</f>
        <v>3070</v>
      </c>
      <c r="G180" s="15">
        <f>G181+G182</f>
        <v>3070</v>
      </c>
      <c r="H180" s="35"/>
      <c r="I180" s="32" t="s">
        <v>35</v>
      </c>
      <c r="J180" s="32" t="s">
        <v>35</v>
      </c>
      <c r="K180" s="38" t="s">
        <v>35</v>
      </c>
      <c r="L180" s="38" t="s">
        <v>35</v>
      </c>
      <c r="R180">
        <v>100</v>
      </c>
    </row>
    <row r="181" spans="1:18" ht="35.25" customHeight="1">
      <c r="A181" s="27"/>
      <c r="B181" s="46"/>
      <c r="C181" s="33"/>
      <c r="D181" s="33"/>
      <c r="E181" s="14" t="s">
        <v>38</v>
      </c>
      <c r="F181" s="15">
        <f>F186</f>
        <v>3070</v>
      </c>
      <c r="G181" s="15">
        <f>G186</f>
        <v>3070</v>
      </c>
      <c r="H181" s="36"/>
      <c r="I181" s="33"/>
      <c r="J181" s="33"/>
      <c r="K181" s="39"/>
      <c r="L181" s="39"/>
    </row>
    <row r="182" spans="1:18" ht="24" customHeight="1">
      <c r="A182" s="27"/>
      <c r="B182" s="46"/>
      <c r="C182" s="33"/>
      <c r="D182" s="33"/>
      <c r="E182" s="14" t="s">
        <v>37</v>
      </c>
      <c r="F182" s="15">
        <v>0</v>
      </c>
      <c r="G182" s="15">
        <v>0</v>
      </c>
      <c r="H182" s="36"/>
      <c r="I182" s="33"/>
      <c r="J182" s="33"/>
      <c r="K182" s="39"/>
      <c r="L182" s="39"/>
    </row>
    <row r="183" spans="1:18" ht="33.75" customHeight="1">
      <c r="A183" s="27"/>
      <c r="B183" s="46"/>
      <c r="C183" s="33"/>
      <c r="D183" s="33"/>
      <c r="E183" s="14" t="s">
        <v>64</v>
      </c>
      <c r="F183" s="15">
        <v>0</v>
      </c>
      <c r="G183" s="15">
        <v>0</v>
      </c>
      <c r="H183" s="36"/>
      <c r="I183" s="33"/>
      <c r="J183" s="33"/>
      <c r="K183" s="39"/>
      <c r="L183" s="39"/>
    </row>
    <row r="184" spans="1:18" ht="13.5" customHeight="1">
      <c r="A184" s="28"/>
      <c r="B184" s="47"/>
      <c r="C184" s="34"/>
      <c r="D184" s="34"/>
      <c r="E184" s="14" t="s">
        <v>65</v>
      </c>
      <c r="F184" s="15">
        <v>0</v>
      </c>
      <c r="G184" s="15">
        <v>0</v>
      </c>
      <c r="H184" s="37"/>
      <c r="I184" s="34"/>
      <c r="J184" s="34"/>
      <c r="K184" s="40"/>
      <c r="L184" s="40"/>
    </row>
    <row r="185" spans="1:18" ht="14.25" customHeight="1">
      <c r="A185" s="26">
        <v>33</v>
      </c>
      <c r="B185" s="65" t="s">
        <v>116</v>
      </c>
      <c r="C185" s="41"/>
      <c r="D185" s="32"/>
      <c r="E185" s="14" t="s">
        <v>36</v>
      </c>
      <c r="F185" s="15">
        <f>F186+F187</f>
        <v>3070</v>
      </c>
      <c r="G185" s="15">
        <f t="shared" ref="G185" si="37">G186+G187</f>
        <v>3070</v>
      </c>
      <c r="H185" s="35" t="s">
        <v>118</v>
      </c>
      <c r="I185" s="32" t="s">
        <v>117</v>
      </c>
      <c r="J185" s="32">
        <v>100</v>
      </c>
      <c r="K185" s="38">
        <v>100</v>
      </c>
      <c r="L185" s="38">
        <v>100</v>
      </c>
    </row>
    <row r="186" spans="1:18" ht="35.25" customHeight="1">
      <c r="A186" s="27"/>
      <c r="B186" s="65"/>
      <c r="C186" s="41"/>
      <c r="D186" s="33"/>
      <c r="E186" s="14" t="s">
        <v>38</v>
      </c>
      <c r="F186" s="15">
        <v>3070</v>
      </c>
      <c r="G186" s="15">
        <v>3070</v>
      </c>
      <c r="H186" s="36"/>
      <c r="I186" s="33"/>
      <c r="J186" s="33"/>
      <c r="K186" s="39"/>
      <c r="L186" s="39"/>
    </row>
    <row r="187" spans="1:18" ht="24" customHeight="1">
      <c r="A187" s="27"/>
      <c r="B187" s="65"/>
      <c r="C187" s="41"/>
      <c r="D187" s="33"/>
      <c r="E187" s="14" t="s">
        <v>37</v>
      </c>
      <c r="F187" s="15">
        <v>0</v>
      </c>
      <c r="G187" s="15">
        <v>0</v>
      </c>
      <c r="H187" s="36"/>
      <c r="I187" s="33"/>
      <c r="J187" s="33"/>
      <c r="K187" s="39"/>
      <c r="L187" s="39"/>
    </row>
    <row r="188" spans="1:18" ht="36" customHeight="1">
      <c r="A188" s="27"/>
      <c r="B188" s="65"/>
      <c r="C188" s="41"/>
      <c r="D188" s="33"/>
      <c r="E188" s="14" t="s">
        <v>64</v>
      </c>
      <c r="F188" s="15">
        <v>0</v>
      </c>
      <c r="G188" s="15">
        <v>0</v>
      </c>
      <c r="H188" s="36"/>
      <c r="I188" s="33"/>
      <c r="J188" s="33"/>
      <c r="K188" s="39"/>
      <c r="L188" s="39"/>
    </row>
    <row r="189" spans="1:18" ht="13.5" customHeight="1">
      <c r="A189" s="28"/>
      <c r="B189" s="65"/>
      <c r="C189" s="41"/>
      <c r="D189" s="34"/>
      <c r="E189" s="14" t="s">
        <v>65</v>
      </c>
      <c r="F189" s="15">
        <v>0</v>
      </c>
      <c r="G189" s="15">
        <v>0</v>
      </c>
      <c r="H189" s="37"/>
      <c r="I189" s="34"/>
      <c r="J189" s="34"/>
      <c r="K189" s="40"/>
      <c r="L189" s="40"/>
    </row>
    <row r="190" spans="1:18" ht="12" customHeight="1">
      <c r="A190" s="26">
        <v>34</v>
      </c>
      <c r="B190" s="63" t="s">
        <v>28</v>
      </c>
      <c r="C190" s="63"/>
      <c r="D190" s="63"/>
      <c r="E190" s="14" t="s">
        <v>36</v>
      </c>
      <c r="F190" s="17">
        <f>F165++F150+F125++F110+F85+F75+F60+F40+F20+F180</f>
        <v>20100086.600000001</v>
      </c>
      <c r="G190" s="17">
        <f>G165++G150+G125++G110+G85+G75+G60+G40+G20+G180</f>
        <v>19325468.260000002</v>
      </c>
      <c r="H190" s="64"/>
      <c r="I190" s="41" t="s">
        <v>35</v>
      </c>
      <c r="J190" s="41" t="s">
        <v>35</v>
      </c>
      <c r="K190" s="62" t="s">
        <v>35</v>
      </c>
      <c r="L190" s="62" t="s">
        <v>35</v>
      </c>
      <c r="R190" s="19">
        <f>(R20+R40+R60+R85+R110+R125+R155+R165+R180)/9</f>
        <v>103.20416795988626</v>
      </c>
    </row>
    <row r="191" spans="1:18" ht="36.75" customHeight="1">
      <c r="A191" s="27"/>
      <c r="B191" s="63"/>
      <c r="C191" s="63"/>
      <c r="D191" s="63"/>
      <c r="E191" s="14" t="s">
        <v>38</v>
      </c>
      <c r="F191" s="17">
        <f t="shared" ref="F191:G194" si="38">F21+F41+F61+F76+F86+F111+F126+F151+F166+F181</f>
        <v>17530041.340000004</v>
      </c>
      <c r="G191" s="17">
        <f t="shared" si="38"/>
        <v>16755423</v>
      </c>
      <c r="H191" s="64"/>
      <c r="I191" s="41"/>
      <c r="J191" s="41"/>
      <c r="K191" s="62"/>
      <c r="L191" s="62"/>
    </row>
    <row r="192" spans="1:18" ht="24" customHeight="1">
      <c r="A192" s="27"/>
      <c r="B192" s="63"/>
      <c r="C192" s="63"/>
      <c r="D192" s="63"/>
      <c r="E192" s="14" t="s">
        <v>37</v>
      </c>
      <c r="F192" s="17">
        <f>F22+F42+F62+F77+F87+F112+F127+F152+F167+F182</f>
        <v>985376</v>
      </c>
      <c r="G192" s="17">
        <f t="shared" si="38"/>
        <v>985376</v>
      </c>
      <c r="H192" s="64"/>
      <c r="I192" s="41"/>
      <c r="J192" s="41"/>
      <c r="K192" s="62"/>
      <c r="L192" s="62"/>
    </row>
    <row r="193" spans="1:12" ht="36" customHeight="1">
      <c r="A193" s="27"/>
      <c r="B193" s="63"/>
      <c r="C193" s="63"/>
      <c r="D193" s="63"/>
      <c r="E193" s="14" t="s">
        <v>64</v>
      </c>
      <c r="F193" s="17">
        <f t="shared" si="38"/>
        <v>1584669.26</v>
      </c>
      <c r="G193" s="17">
        <f t="shared" si="38"/>
        <v>1584669.26</v>
      </c>
      <c r="H193" s="64"/>
      <c r="I193" s="41"/>
      <c r="J193" s="41"/>
      <c r="K193" s="62"/>
      <c r="L193" s="62"/>
    </row>
    <row r="194" spans="1:12">
      <c r="A194" s="28"/>
      <c r="B194" s="63"/>
      <c r="C194" s="63"/>
      <c r="D194" s="63"/>
      <c r="E194" s="14" t="s">
        <v>65</v>
      </c>
      <c r="F194" s="17">
        <f t="shared" si="38"/>
        <v>0</v>
      </c>
      <c r="G194" s="17">
        <f t="shared" si="38"/>
        <v>0</v>
      </c>
      <c r="H194" s="64"/>
      <c r="I194" s="41"/>
      <c r="J194" s="41"/>
      <c r="K194" s="62"/>
      <c r="L194" s="62"/>
    </row>
    <row r="195" spans="1:12" ht="15" customHeight="1">
      <c r="G195" s="9"/>
      <c r="H195" s="9"/>
    </row>
    <row r="196" spans="1:12" ht="29.25" customHeight="1">
      <c r="A196" s="48" t="s">
        <v>69</v>
      </c>
      <c r="B196" s="49"/>
      <c r="C196" s="49"/>
      <c r="D196" s="49"/>
      <c r="E196" s="49"/>
      <c r="F196" s="49"/>
      <c r="G196" s="49"/>
      <c r="H196" s="49"/>
      <c r="I196" s="49"/>
      <c r="J196" s="49"/>
      <c r="K196" s="49"/>
      <c r="L196" s="49"/>
    </row>
    <row r="197" spans="1:12" ht="12.75" customHeight="1">
      <c r="A197" s="13" t="s">
        <v>70</v>
      </c>
      <c r="B197" s="10"/>
      <c r="C197" s="11"/>
      <c r="D197" s="11"/>
      <c r="E197" s="11"/>
      <c r="F197" s="11"/>
      <c r="G197" s="11"/>
      <c r="H197" s="11"/>
      <c r="I197" s="11"/>
      <c r="J197" s="11"/>
      <c r="K197" s="11"/>
      <c r="L197" s="11"/>
    </row>
    <row r="198" spans="1:12" ht="30" customHeight="1">
      <c r="A198" s="69" t="s">
        <v>71</v>
      </c>
      <c r="B198" s="69"/>
      <c r="C198" s="69"/>
      <c r="D198" s="69"/>
      <c r="E198" s="69"/>
      <c r="F198" s="69"/>
      <c r="G198" s="69"/>
      <c r="H198" s="69"/>
      <c r="I198" s="69"/>
      <c r="J198" s="69"/>
      <c r="K198" s="69"/>
      <c r="L198" s="69"/>
    </row>
    <row r="199" spans="1:12" ht="13.5" customHeight="1">
      <c r="A199" s="48" t="s">
        <v>72</v>
      </c>
      <c r="B199" s="49"/>
      <c r="C199" s="49"/>
      <c r="D199" s="49"/>
      <c r="E199" s="49"/>
      <c r="F199" s="49"/>
      <c r="G199" s="49"/>
      <c r="H199" s="49"/>
      <c r="I199" s="49"/>
      <c r="J199" s="49"/>
      <c r="K199" s="49"/>
      <c r="L199" s="49"/>
    </row>
    <row r="200" spans="1:12" ht="29.25" customHeight="1">
      <c r="A200" s="48" t="s">
        <v>73</v>
      </c>
      <c r="B200" s="49"/>
      <c r="C200" s="49"/>
      <c r="D200" s="49"/>
      <c r="E200" s="49"/>
      <c r="F200" s="49"/>
      <c r="G200" s="49"/>
      <c r="H200" s="49"/>
      <c r="I200" s="49"/>
      <c r="J200" s="49"/>
      <c r="K200" s="49"/>
      <c r="L200" s="49"/>
    </row>
    <row r="201" spans="1:12" ht="45.75" customHeight="1">
      <c r="A201" s="48" t="s">
        <v>74</v>
      </c>
      <c r="B201" s="49"/>
      <c r="C201" s="49"/>
      <c r="D201" s="49"/>
      <c r="E201" s="49"/>
      <c r="F201" s="49"/>
      <c r="G201" s="49"/>
      <c r="H201" s="49"/>
      <c r="I201" s="49"/>
      <c r="J201" s="49"/>
      <c r="K201" s="49"/>
      <c r="L201" s="49"/>
    </row>
    <row r="202" spans="1:12">
      <c r="A202" s="10"/>
      <c r="B202" s="10"/>
      <c r="C202" s="11"/>
      <c r="D202" s="11"/>
      <c r="E202" s="11"/>
      <c r="F202" s="11"/>
      <c r="G202" s="11"/>
      <c r="H202" s="11"/>
      <c r="I202" s="11"/>
      <c r="J202" s="11"/>
      <c r="K202" s="11"/>
      <c r="L202" s="11"/>
    </row>
  </sheetData>
  <mergeCells count="354">
    <mergeCell ref="K130:K134"/>
    <mergeCell ref="L130:L134"/>
    <mergeCell ref="A198:L198"/>
    <mergeCell ref="A17:D19"/>
    <mergeCell ref="L120:L124"/>
    <mergeCell ref="A125:A129"/>
    <mergeCell ref="B125:B129"/>
    <mergeCell ref="C125:C129"/>
    <mergeCell ref="D125:D129"/>
    <mergeCell ref="H125:H129"/>
    <mergeCell ref="I125:I129"/>
    <mergeCell ref="J125:J129"/>
    <mergeCell ref="K125:K129"/>
    <mergeCell ref="L125:L129"/>
    <mergeCell ref="K145:K149"/>
    <mergeCell ref="L145:L149"/>
    <mergeCell ref="L40:L44"/>
    <mergeCell ref="L65:L69"/>
    <mergeCell ref="A145:A149"/>
    <mergeCell ref="B145:B149"/>
    <mergeCell ref="J145:J149"/>
    <mergeCell ref="A115:A119"/>
    <mergeCell ref="B115:B119"/>
    <mergeCell ref="C115:C119"/>
    <mergeCell ref="A199:L199"/>
    <mergeCell ref="A200:L200"/>
    <mergeCell ref="B40:B44"/>
    <mergeCell ref="C40:C44"/>
    <mergeCell ref="A20:A24"/>
    <mergeCell ref="B20:B24"/>
    <mergeCell ref="C20:C24"/>
    <mergeCell ref="D20:D24"/>
    <mergeCell ref="H20:H24"/>
    <mergeCell ref="I20:I24"/>
    <mergeCell ref="D175:D179"/>
    <mergeCell ref="H175:H179"/>
    <mergeCell ref="C150:C154"/>
    <mergeCell ref="D150:D154"/>
    <mergeCell ref="H150:H154"/>
    <mergeCell ref="J150:J154"/>
    <mergeCell ref="C145:C149"/>
    <mergeCell ref="D145:D149"/>
    <mergeCell ref="H145:H149"/>
    <mergeCell ref="I145:I149"/>
    <mergeCell ref="D40:D44"/>
    <mergeCell ref="H40:H44"/>
    <mergeCell ref="I40:I44"/>
    <mergeCell ref="J40:J44"/>
    <mergeCell ref="A16:L16"/>
    <mergeCell ref="A15:L15"/>
    <mergeCell ref="A14:L14"/>
    <mergeCell ref="E17:E19"/>
    <mergeCell ref="K40:K44"/>
    <mergeCell ref="D65:D69"/>
    <mergeCell ref="H65:H69"/>
    <mergeCell ref="I65:I69"/>
    <mergeCell ref="J65:J69"/>
    <mergeCell ref="K65:K69"/>
    <mergeCell ref="A40:A44"/>
    <mergeCell ref="H30:H34"/>
    <mergeCell ref="I30:I34"/>
    <mergeCell ref="J30:J34"/>
    <mergeCell ref="K30:K34"/>
    <mergeCell ref="L30:L34"/>
    <mergeCell ref="J20:J24"/>
    <mergeCell ref="K20:K24"/>
    <mergeCell ref="L20:L24"/>
    <mergeCell ref="A25:A29"/>
    <mergeCell ref="B25:B29"/>
    <mergeCell ref="C25:C29"/>
    <mergeCell ref="D25:D29"/>
    <mergeCell ref="H25:H29"/>
    <mergeCell ref="D115:D119"/>
    <mergeCell ref="H116:H119"/>
    <mergeCell ref="I115:I119"/>
    <mergeCell ref="J115:J119"/>
    <mergeCell ref="K115:K119"/>
    <mergeCell ref="L115:L119"/>
    <mergeCell ref="A120:A124"/>
    <mergeCell ref="B120:B124"/>
    <mergeCell ref="C120:C124"/>
    <mergeCell ref="D120:D124"/>
    <mergeCell ref="H120:H124"/>
    <mergeCell ref="I120:I124"/>
    <mergeCell ref="J120:J124"/>
    <mergeCell ref="K120:K124"/>
    <mergeCell ref="A190:A194"/>
    <mergeCell ref="B190:D194"/>
    <mergeCell ref="H190:H194"/>
    <mergeCell ref="A175:A179"/>
    <mergeCell ref="B175:B179"/>
    <mergeCell ref="C175:C179"/>
    <mergeCell ref="A150:A154"/>
    <mergeCell ref="B150:B154"/>
    <mergeCell ref="A130:A134"/>
    <mergeCell ref="B130:B134"/>
    <mergeCell ref="C130:C134"/>
    <mergeCell ref="D130:D134"/>
    <mergeCell ref="H130:H134"/>
    <mergeCell ref="A135:A139"/>
    <mergeCell ref="B135:B139"/>
    <mergeCell ref="C135:C139"/>
    <mergeCell ref="D135:D139"/>
    <mergeCell ref="H135:H139"/>
    <mergeCell ref="A180:A184"/>
    <mergeCell ref="A185:A189"/>
    <mergeCell ref="B180:B184"/>
    <mergeCell ref="B185:B189"/>
    <mergeCell ref="C180:C184"/>
    <mergeCell ref="D180:D184"/>
    <mergeCell ref="I190:I194"/>
    <mergeCell ref="J190:J194"/>
    <mergeCell ref="K190:K194"/>
    <mergeCell ref="L190:L194"/>
    <mergeCell ref="I175:I179"/>
    <mergeCell ref="J175:J179"/>
    <mergeCell ref="K175:K179"/>
    <mergeCell ref="L175:L179"/>
    <mergeCell ref="I150:I154"/>
    <mergeCell ref="K150:K154"/>
    <mergeCell ref="L150:L154"/>
    <mergeCell ref="I130:I134"/>
    <mergeCell ref="J130:J134"/>
    <mergeCell ref="K10:L10"/>
    <mergeCell ref="F17:F19"/>
    <mergeCell ref="G17:G19"/>
    <mergeCell ref="H17:H19"/>
    <mergeCell ref="I17:I19"/>
    <mergeCell ref="J17:J19"/>
    <mergeCell ref="K17:K19"/>
    <mergeCell ref="L17:L19"/>
    <mergeCell ref="A13:L13"/>
    <mergeCell ref="A35:A39"/>
    <mergeCell ref="B35:B39"/>
    <mergeCell ref="C35:C39"/>
    <mergeCell ref="D35:D39"/>
    <mergeCell ref="H35:H39"/>
    <mergeCell ref="I35:I39"/>
    <mergeCell ref="J35:J39"/>
    <mergeCell ref="K35:K39"/>
    <mergeCell ref="L35:L39"/>
    <mergeCell ref="A30:A34"/>
    <mergeCell ref="B30:B34"/>
    <mergeCell ref="C30:C34"/>
    <mergeCell ref="D30:D34"/>
    <mergeCell ref="A1:L1"/>
    <mergeCell ref="A2:L2"/>
    <mergeCell ref="A3:L3"/>
    <mergeCell ref="A4:L4"/>
    <mergeCell ref="A5:L5"/>
    <mergeCell ref="A6:L6"/>
    <mergeCell ref="A7:L7"/>
    <mergeCell ref="A8:A11"/>
    <mergeCell ref="B8:B11"/>
    <mergeCell ref="C8:G8"/>
    <mergeCell ref="H8:L8"/>
    <mergeCell ref="C9:D9"/>
    <mergeCell ref="E9:E11"/>
    <mergeCell ref="F9:G9"/>
    <mergeCell ref="H9:H11"/>
    <mergeCell ref="I9:I11"/>
    <mergeCell ref="J9:L9"/>
    <mergeCell ref="C10:C11"/>
    <mergeCell ref="D10:D11"/>
    <mergeCell ref="F10:F11"/>
    <mergeCell ref="G10:G11"/>
    <mergeCell ref="J10:J11"/>
    <mergeCell ref="I25:I29"/>
    <mergeCell ref="J25:J29"/>
    <mergeCell ref="K25:K29"/>
    <mergeCell ref="L25:L29"/>
    <mergeCell ref="K155:K159"/>
    <mergeCell ref="L155:L159"/>
    <mergeCell ref="A170:A174"/>
    <mergeCell ref="B170:B174"/>
    <mergeCell ref="C170:C174"/>
    <mergeCell ref="D170:D174"/>
    <mergeCell ref="H170:H174"/>
    <mergeCell ref="I170:I174"/>
    <mergeCell ref="J170:J174"/>
    <mergeCell ref="K170:K174"/>
    <mergeCell ref="L170:L174"/>
    <mergeCell ref="A165:A169"/>
    <mergeCell ref="B165:B169"/>
    <mergeCell ref="C165:C169"/>
    <mergeCell ref="D165:D169"/>
    <mergeCell ref="H165:H169"/>
    <mergeCell ref="I165:I169"/>
    <mergeCell ref="J165:J169"/>
    <mergeCell ref="K165:K169"/>
    <mergeCell ref="L165:L169"/>
    <mergeCell ref="H60:H64"/>
    <mergeCell ref="I60:I64"/>
    <mergeCell ref="J60:J64"/>
    <mergeCell ref="K60:K64"/>
    <mergeCell ref="L60:L64"/>
    <mergeCell ref="A65:A69"/>
    <mergeCell ref="B65:B69"/>
    <mergeCell ref="C65:C69"/>
    <mergeCell ref="A160:A164"/>
    <mergeCell ref="B160:B164"/>
    <mergeCell ref="C160:C164"/>
    <mergeCell ref="D160:D164"/>
    <mergeCell ref="H160:H164"/>
    <mergeCell ref="I160:I164"/>
    <mergeCell ref="J160:J164"/>
    <mergeCell ref="K160:K164"/>
    <mergeCell ref="L160:L164"/>
    <mergeCell ref="A155:A159"/>
    <mergeCell ref="B155:B159"/>
    <mergeCell ref="C155:C159"/>
    <mergeCell ref="D155:D159"/>
    <mergeCell ref="H155:H159"/>
    <mergeCell ref="I155:I159"/>
    <mergeCell ref="J155:J159"/>
    <mergeCell ref="A196:L196"/>
    <mergeCell ref="A201:L201"/>
    <mergeCell ref="A45:A49"/>
    <mergeCell ref="B45:B49"/>
    <mergeCell ref="C45:C49"/>
    <mergeCell ref="D45:D49"/>
    <mergeCell ref="H45:H49"/>
    <mergeCell ref="I45:I49"/>
    <mergeCell ref="J45:J49"/>
    <mergeCell ref="K45:K49"/>
    <mergeCell ref="L45:L49"/>
    <mergeCell ref="A50:A54"/>
    <mergeCell ref="B50:B54"/>
    <mergeCell ref="C50:C54"/>
    <mergeCell ref="D50:D54"/>
    <mergeCell ref="A60:A64"/>
    <mergeCell ref="B60:B64"/>
    <mergeCell ref="C60:C64"/>
    <mergeCell ref="D60:D64"/>
    <mergeCell ref="H50:H54"/>
    <mergeCell ref="I50:I54"/>
    <mergeCell ref="J50:J54"/>
    <mergeCell ref="K50:K54"/>
    <mergeCell ref="L50:L54"/>
    <mergeCell ref="A75:A79"/>
    <mergeCell ref="B75:B79"/>
    <mergeCell ref="C75:C79"/>
    <mergeCell ref="D75:D79"/>
    <mergeCell ref="H75:H79"/>
    <mergeCell ref="I75:I79"/>
    <mergeCell ref="J75:J79"/>
    <mergeCell ref="K75:K79"/>
    <mergeCell ref="L75:L79"/>
    <mergeCell ref="A70:A74"/>
    <mergeCell ref="B70:B74"/>
    <mergeCell ref="C70:C74"/>
    <mergeCell ref="D70:D74"/>
    <mergeCell ref="H70:H74"/>
    <mergeCell ref="I70:I74"/>
    <mergeCell ref="J70:J74"/>
    <mergeCell ref="K70:K74"/>
    <mergeCell ref="L70:L74"/>
    <mergeCell ref="A85:A89"/>
    <mergeCell ref="B85:B89"/>
    <mergeCell ref="C85:C89"/>
    <mergeCell ref="D85:D89"/>
    <mergeCell ref="H85:H89"/>
    <mergeCell ref="I85:I89"/>
    <mergeCell ref="J85:J89"/>
    <mergeCell ref="K85:K89"/>
    <mergeCell ref="L85:L89"/>
    <mergeCell ref="A80:A84"/>
    <mergeCell ref="B80:B84"/>
    <mergeCell ref="C80:C84"/>
    <mergeCell ref="D80:D84"/>
    <mergeCell ref="H80:H84"/>
    <mergeCell ref="I80:I84"/>
    <mergeCell ref="J80:J84"/>
    <mergeCell ref="K80:K84"/>
    <mergeCell ref="L80:L84"/>
    <mergeCell ref="I135:I139"/>
    <mergeCell ref="J135:J139"/>
    <mergeCell ref="K135:K139"/>
    <mergeCell ref="L135:L139"/>
    <mergeCell ref="A140:A144"/>
    <mergeCell ref="B140:B144"/>
    <mergeCell ref="C140:C144"/>
    <mergeCell ref="D140:D144"/>
    <mergeCell ref="H140:H144"/>
    <mergeCell ref="I140:I144"/>
    <mergeCell ref="J140:J144"/>
    <mergeCell ref="K140:K144"/>
    <mergeCell ref="L140:L144"/>
    <mergeCell ref="A95:A99"/>
    <mergeCell ref="B95:B99"/>
    <mergeCell ref="C95:C99"/>
    <mergeCell ref="D95:D99"/>
    <mergeCell ref="H95:H99"/>
    <mergeCell ref="I95:I99"/>
    <mergeCell ref="J95:J99"/>
    <mergeCell ref="K95:K99"/>
    <mergeCell ref="L95:L99"/>
    <mergeCell ref="A90:A94"/>
    <mergeCell ref="B90:B94"/>
    <mergeCell ref="C90:C94"/>
    <mergeCell ref="D90:D94"/>
    <mergeCell ref="H90:H94"/>
    <mergeCell ref="I90:I94"/>
    <mergeCell ref="J90:J94"/>
    <mergeCell ref="K90:K94"/>
    <mergeCell ref="L90:L94"/>
    <mergeCell ref="A105:A109"/>
    <mergeCell ref="B105:B109"/>
    <mergeCell ref="C105:C109"/>
    <mergeCell ref="D105:D109"/>
    <mergeCell ref="H105:H109"/>
    <mergeCell ref="I105:I109"/>
    <mergeCell ref="J105:J109"/>
    <mergeCell ref="K105:K109"/>
    <mergeCell ref="L105:L109"/>
    <mergeCell ref="A100:A104"/>
    <mergeCell ref="B100:B104"/>
    <mergeCell ref="C100:C104"/>
    <mergeCell ref="D100:D104"/>
    <mergeCell ref="H100:H104"/>
    <mergeCell ref="I100:I104"/>
    <mergeCell ref="J100:J104"/>
    <mergeCell ref="K100:K104"/>
    <mergeCell ref="L100:L104"/>
    <mergeCell ref="A110:A114"/>
    <mergeCell ref="B110:B114"/>
    <mergeCell ref="C110:C114"/>
    <mergeCell ref="D110:D114"/>
    <mergeCell ref="H110:H114"/>
    <mergeCell ref="I110:I114"/>
    <mergeCell ref="J110:J114"/>
    <mergeCell ref="K110:K114"/>
    <mergeCell ref="L110:L114"/>
    <mergeCell ref="H180:H184"/>
    <mergeCell ref="I180:I184"/>
    <mergeCell ref="J180:J184"/>
    <mergeCell ref="K180:K184"/>
    <mergeCell ref="L180:L184"/>
    <mergeCell ref="C185:C189"/>
    <mergeCell ref="D185:D189"/>
    <mergeCell ref="H185:H189"/>
    <mergeCell ref="I185:I189"/>
    <mergeCell ref="J185:J189"/>
    <mergeCell ref="K185:K189"/>
    <mergeCell ref="L185:L189"/>
    <mergeCell ref="A55:A59"/>
    <mergeCell ref="B55:B59"/>
    <mergeCell ref="C55:C59"/>
    <mergeCell ref="D55:D59"/>
    <mergeCell ref="H55:H59"/>
    <mergeCell ref="I55:I59"/>
    <mergeCell ref="J55:J59"/>
    <mergeCell ref="K55:K59"/>
    <mergeCell ref="L55:L59"/>
  </mergeCells>
  <phoneticPr fontId="2" type="noConversion"/>
  <pageMargins left="0.31496062992125984" right="0.11811023622047245" top="0.35433070866141736" bottom="0.35433070866141736" header="0" footer="0"/>
  <pageSetup paperSize="9" fitToHeight="0" orientation="landscape" verticalDpi="0" r:id="rId1"/>
  <rowBreaks count="7" manualBreakCount="7">
    <brk id="29" max="11" man="1"/>
    <brk id="74" max="11" man="1"/>
    <brk id="94" max="11" man="1"/>
    <brk id="114" max="11" man="1"/>
    <brk id="134" max="11" man="1"/>
    <brk id="154" max="11" man="1"/>
    <brk id="174" max="11" man="1"/>
  </rowBreaks>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Лист1!Область_печати</vt:lpstr>
      <vt:lpstr>Лист2!Область_печати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2020-04-07T09:03:59Z</cp:lastPrinted>
  <dcterms:created xsi:type="dcterms:W3CDTF">2006-09-16T00:00:00Z</dcterms:created>
  <dcterms:modified xsi:type="dcterms:W3CDTF">2025-05-28T11:53:55Z</dcterms:modified>
</cp:coreProperties>
</file>